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\каталоги Анапа\"/>
    </mc:Choice>
  </mc:AlternateContent>
  <bookViews>
    <workbookView xWindow="480" yWindow="150" windowWidth="15195" windowHeight="8385" firstSheet="3" activeTab="3"/>
  </bookViews>
  <sheets>
    <sheet name="Предварительная" sheetId="1" r:id="rId1"/>
    <sheet name="Основная" sheetId="2" r:id="rId2"/>
    <sheet name="С монсардой" sheetId="3" r:id="rId3"/>
    <sheet name="зеркальный Анапа" sheetId="8" r:id="rId4"/>
  </sheets>
  <calcPr calcId="152511" refMode="R1C1"/>
</workbook>
</file>

<file path=xl/calcChain.xml><?xml version="1.0" encoding="utf-8"?>
<calcChain xmlns="http://schemas.openxmlformats.org/spreadsheetml/2006/main">
  <c r="F37" i="8" l="1"/>
  <c r="F38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8" i="8"/>
  <c r="F7" i="8"/>
  <c r="F14" i="8"/>
  <c r="F13" i="8"/>
  <c r="F6" i="8"/>
  <c r="F9" i="8"/>
  <c r="F10" i="8"/>
  <c r="F11" i="8"/>
  <c r="F12" i="8"/>
  <c r="F15" i="8"/>
  <c r="F16" i="8"/>
  <c r="D41" i="3"/>
  <c r="F41" i="3" s="1"/>
  <c r="F14" i="3"/>
  <c r="A15" i="3"/>
  <c r="F15" i="3"/>
  <c r="A16" i="3"/>
  <c r="F16" i="3"/>
  <c r="A17" i="3"/>
  <c r="F17" i="3"/>
  <c r="A18" i="3"/>
  <c r="F18" i="3"/>
  <c r="A19" i="3"/>
  <c r="F19" i="3"/>
  <c r="A20" i="3"/>
  <c r="F20" i="3"/>
  <c r="A21" i="3"/>
  <c r="F21" i="3"/>
  <c r="A22" i="3"/>
  <c r="D22" i="3"/>
  <c r="F22" i="3" s="1"/>
  <c r="A23" i="3"/>
  <c r="F23" i="3"/>
  <c r="A24" i="3"/>
  <c r="F24" i="3"/>
  <c r="A25" i="3"/>
  <c r="F25" i="3"/>
  <c r="A26" i="3"/>
  <c r="F26" i="3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D27" i="3"/>
  <c r="F27" i="3"/>
  <c r="F28" i="3"/>
  <c r="F29" i="3"/>
  <c r="F30" i="3"/>
  <c r="F31" i="3"/>
  <c r="D32" i="3"/>
  <c r="F32" i="3"/>
  <c r="F33" i="3"/>
  <c r="F34" i="3"/>
  <c r="F35" i="3"/>
  <c r="F36" i="3"/>
  <c r="F37" i="3"/>
  <c r="F38" i="3"/>
  <c r="F39" i="3"/>
  <c r="F40" i="3"/>
  <c r="F42" i="3"/>
  <c r="F43" i="3"/>
  <c r="F44" i="3"/>
  <c r="F45" i="3"/>
  <c r="D46" i="3"/>
  <c r="F46" i="3"/>
  <c r="F47" i="3"/>
  <c r="F48" i="3"/>
  <c r="F49" i="3"/>
  <c r="D50" i="3"/>
  <c r="F50" i="3" s="1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D67" i="3"/>
  <c r="F67" i="3" s="1"/>
  <c r="F68" i="3"/>
  <c r="F69" i="3"/>
  <c r="F70" i="3"/>
  <c r="F71" i="3"/>
  <c r="F72" i="3"/>
  <c r="F73" i="3"/>
  <c r="F74" i="3"/>
  <c r="F75" i="3"/>
  <c r="F76" i="3"/>
  <c r="F77" i="3"/>
  <c r="F78" i="3"/>
  <c r="F80" i="3"/>
  <c r="F81" i="3"/>
  <c r="D82" i="3"/>
  <c r="F82" i="3"/>
  <c r="F83" i="3"/>
  <c r="D84" i="3"/>
  <c r="F84" i="3" s="1"/>
  <c r="F85" i="3"/>
  <c r="D86" i="3"/>
  <c r="F86" i="3" s="1"/>
  <c r="F88" i="3"/>
  <c r="D89" i="3"/>
  <c r="F89" i="3" s="1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15" i="2"/>
  <c r="F122" i="2"/>
  <c r="F121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F120" i="2"/>
  <c r="F119" i="2"/>
  <c r="F118" i="2"/>
  <c r="F117" i="2"/>
  <c r="F116" i="2"/>
  <c r="F114" i="2"/>
  <c r="F14" i="2"/>
  <c r="F15" i="2"/>
  <c r="F16" i="2"/>
  <c r="F17" i="2"/>
  <c r="F18" i="2"/>
  <c r="F19" i="2"/>
  <c r="F20" i="2"/>
  <c r="F21" i="2"/>
  <c r="D22" i="2"/>
  <c r="F22" i="2" s="1"/>
  <c r="F23" i="2"/>
  <c r="F24" i="2"/>
  <c r="F25" i="2"/>
  <c r="F26" i="2"/>
  <c r="D27" i="2"/>
  <c r="F27" i="2" s="1"/>
  <c r="F28" i="2"/>
  <c r="F29" i="2"/>
  <c r="F30" i="2"/>
  <c r="F31" i="2"/>
  <c r="D32" i="2"/>
  <c r="F32" i="2" s="1"/>
  <c r="F33" i="2"/>
  <c r="F34" i="2"/>
  <c r="F35" i="2"/>
  <c r="F36" i="2"/>
  <c r="F37" i="2"/>
  <c r="F38" i="2"/>
  <c r="F39" i="2"/>
  <c r="F40" i="2"/>
  <c r="D41" i="2"/>
  <c r="F41" i="2" s="1"/>
  <c r="F42" i="2"/>
  <c r="F43" i="2"/>
  <c r="F44" i="2"/>
  <c r="F45" i="2"/>
  <c r="D46" i="2"/>
  <c r="F46" i="2" s="1"/>
  <c r="F47" i="2"/>
  <c r="F48" i="2"/>
  <c r="F49" i="2"/>
  <c r="D50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D67" i="2"/>
  <c r="F67" i="2"/>
  <c r="F68" i="2"/>
  <c r="F69" i="2"/>
  <c r="F70" i="2"/>
  <c r="F71" i="2"/>
  <c r="F72" i="2"/>
  <c r="F73" i="2"/>
  <c r="F74" i="2"/>
  <c r="F75" i="2"/>
  <c r="F76" i="2"/>
  <c r="F77" i="2"/>
  <c r="F78" i="2"/>
  <c r="F80" i="2"/>
  <c r="F81" i="2"/>
  <c r="D82" i="2"/>
  <c r="F82" i="2" s="1"/>
  <c r="F83" i="2"/>
  <c r="D84" i="2"/>
  <c r="F84" i="2" s="1"/>
  <c r="F85" i="2"/>
  <c r="D86" i="2"/>
  <c r="F86" i="2" s="1"/>
  <c r="F88" i="2"/>
  <c r="D89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23" i="2"/>
  <c r="F124" i="2"/>
  <c r="F125" i="2"/>
  <c r="F126" i="2"/>
  <c r="D47" i="1"/>
  <c r="D43" i="1"/>
  <c r="D29" i="1"/>
  <c r="F36" i="1"/>
  <c r="F29" i="1"/>
  <c r="F43" i="1"/>
  <c r="F44" i="1"/>
  <c r="F45" i="1"/>
  <c r="F73" i="1"/>
  <c r="F95" i="1"/>
  <c r="F53" i="1"/>
  <c r="F52" i="1"/>
  <c r="F51" i="1"/>
  <c r="F58" i="1"/>
  <c r="F57" i="1"/>
  <c r="D38" i="1"/>
  <c r="F37" i="1"/>
  <c r="F38" i="1"/>
  <c r="F39" i="1"/>
  <c r="F40" i="1"/>
  <c r="F41" i="1"/>
  <c r="F42" i="1"/>
  <c r="F35" i="1"/>
  <c r="F34" i="1"/>
  <c r="F33" i="1"/>
  <c r="D86" i="1"/>
  <c r="F86" i="1" s="1"/>
  <c r="D81" i="1"/>
  <c r="F81" i="1" s="1"/>
  <c r="D83" i="1"/>
  <c r="D84" i="1" s="1"/>
  <c r="F84" i="1" s="1"/>
  <c r="D79" i="1"/>
  <c r="F79" i="1" s="1"/>
  <c r="F80" i="1"/>
  <c r="F82" i="1"/>
  <c r="F85" i="1"/>
  <c r="F7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F103" i="1"/>
  <c r="F104" i="1"/>
  <c r="F105" i="1"/>
  <c r="F106" i="1"/>
  <c r="F107" i="1"/>
  <c r="F108" i="1"/>
  <c r="F96" i="1"/>
  <c r="F97" i="1"/>
  <c r="F98" i="1"/>
  <c r="F99" i="1"/>
  <c r="F100" i="1"/>
  <c r="F102" i="1"/>
  <c r="F101" i="1"/>
  <c r="F93" i="1"/>
  <c r="F87" i="1"/>
  <c r="F11" i="1"/>
  <c r="F12" i="1"/>
  <c r="F13" i="1"/>
  <c r="F14" i="1"/>
  <c r="F15" i="1"/>
  <c r="F16" i="1"/>
  <c r="F17" i="1"/>
  <c r="F18" i="1"/>
  <c r="D19" i="1"/>
  <c r="F19" i="1" s="1"/>
  <c r="F20" i="1"/>
  <c r="F21" i="1"/>
  <c r="F22" i="1"/>
  <c r="F23" i="1"/>
  <c r="D24" i="1"/>
  <c r="F24" i="1" s="1"/>
  <c r="F25" i="1"/>
  <c r="F26" i="1"/>
  <c r="F27" i="1"/>
  <c r="F28" i="1"/>
  <c r="F30" i="1"/>
  <c r="F31" i="1"/>
  <c r="F32" i="1"/>
  <c r="F46" i="1"/>
  <c r="F47" i="1"/>
  <c r="F48" i="1"/>
  <c r="F49" i="1"/>
  <c r="F50" i="1"/>
  <c r="F54" i="1"/>
  <c r="F55" i="1"/>
  <c r="F56" i="1"/>
  <c r="F59" i="1"/>
  <c r="F60" i="1"/>
  <c r="F61" i="1"/>
  <c r="F62" i="1"/>
  <c r="F63" i="1"/>
  <c r="D64" i="1"/>
  <c r="F64" i="1"/>
  <c r="F65" i="1"/>
  <c r="F66" i="1"/>
  <c r="F67" i="1"/>
  <c r="F68" i="1"/>
  <c r="F69" i="1"/>
  <c r="F70" i="1"/>
  <c r="F71" i="1"/>
  <c r="F72" i="1"/>
  <c r="F74" i="1"/>
  <c r="F75" i="1"/>
  <c r="F77" i="1"/>
  <c r="F88" i="1"/>
  <c r="F89" i="1"/>
  <c r="F90" i="1"/>
  <c r="F91" i="1"/>
  <c r="F92" i="1"/>
  <c r="F94" i="1"/>
  <c r="F109" i="1"/>
  <c r="F110" i="1"/>
  <c r="F111" i="1"/>
  <c r="F112" i="1"/>
  <c r="F113" i="1"/>
  <c r="F114" i="1"/>
  <c r="F83" i="1"/>
  <c r="D76" i="1"/>
  <c r="F76" i="1" s="1"/>
  <c r="D87" i="2"/>
  <c r="F87" i="2" s="1"/>
  <c r="D79" i="2"/>
  <c r="F79" i="2"/>
  <c r="D87" i="3" l="1"/>
  <c r="F87" i="3" s="1"/>
  <c r="F39" i="8"/>
  <c r="F116" i="1"/>
  <c r="F128" i="2"/>
  <c r="A123" i="2"/>
  <c r="A124" i="2" s="1"/>
  <c r="A125" i="2" s="1"/>
  <c r="A126" i="2" s="1"/>
  <c r="A127" i="2" s="1"/>
  <c r="A114" i="2"/>
  <c r="A114" i="3"/>
  <c r="A119" i="3"/>
  <c r="A120" i="3" s="1"/>
  <c r="A121" i="3" s="1"/>
  <c r="A122" i="3" s="1"/>
  <c r="A123" i="3" s="1"/>
  <c r="D79" i="3"/>
  <c r="F79" i="3" s="1"/>
  <c r="F124" i="3" s="1"/>
  <c r="F125" i="3" l="1"/>
  <c r="F126" i="3" s="1"/>
  <c r="A115" i="2"/>
  <c r="A116" i="2"/>
  <c r="A117" i="2" s="1"/>
  <c r="A118" i="2" s="1"/>
  <c r="A119" i="2" s="1"/>
  <c r="A120" i="2" s="1"/>
  <c r="A121" i="2" s="1"/>
  <c r="A122" i="2" s="1"/>
  <c r="F117" i="1"/>
  <c r="F119" i="1" s="1"/>
  <c r="F118" i="1"/>
  <c r="A116" i="3"/>
  <c r="A115" i="3"/>
  <c r="A117" i="3" s="1"/>
  <c r="A118" i="3" s="1"/>
  <c r="F129" i="2"/>
  <c r="F131" i="2"/>
  <c r="F130" i="2"/>
  <c r="F127" i="3" l="1"/>
</calcChain>
</file>

<file path=xl/sharedStrings.xml><?xml version="1.0" encoding="utf-8"?>
<sst xmlns="http://schemas.openxmlformats.org/spreadsheetml/2006/main" count="804" uniqueCount="180">
  <si>
    <t>№ п/п</t>
  </si>
  <si>
    <t>Наименование работ</t>
  </si>
  <si>
    <t>Ед. изм.</t>
  </si>
  <si>
    <t>Кол-во</t>
  </si>
  <si>
    <t>Примечание</t>
  </si>
  <si>
    <t>Локальная смета</t>
  </si>
  <si>
    <t>СОГЛАСОВАННО:</t>
  </si>
  <si>
    <t>Директор ООО "Плутос"</t>
  </si>
  <si>
    <t>________________ Овчаренко С.В.</t>
  </si>
  <si>
    <t xml:space="preserve">              М.П.</t>
  </si>
  <si>
    <t>Стоимость, руб</t>
  </si>
  <si>
    <t>Расценка за ед. изм., руб</t>
  </si>
  <si>
    <t>______________________________</t>
  </si>
  <si>
    <t>_____________________________________________________________</t>
  </si>
  <si>
    <t>Итого по смете, руб</t>
  </si>
  <si>
    <t>Сметная прибыль, руб</t>
  </si>
  <si>
    <t>м2</t>
  </si>
  <si>
    <t>м3</t>
  </si>
  <si>
    <t>шт</t>
  </si>
  <si>
    <t>меш</t>
  </si>
  <si>
    <t>Крепеж</t>
  </si>
  <si>
    <t>Пленка пароизоляционная</t>
  </si>
  <si>
    <t>Всего по смете, включая налог на прибыль 6%, руб</t>
  </si>
  <si>
    <t>в том числе налог 6%</t>
  </si>
  <si>
    <t>комп</t>
  </si>
  <si>
    <t xml:space="preserve"> ________________________________________________________________</t>
  </si>
  <si>
    <t>Архитектурно-строительные решения по строительству частного деревянно-каркасного дома, подбор и согласование материалов с заказчиком, детальная проработка каждого элемента</t>
  </si>
  <si>
    <t>Разработка траншеи под ленточный фундамент</t>
  </si>
  <si>
    <t>Доска 150х50 мм</t>
  </si>
  <si>
    <t>Устройство кровли</t>
  </si>
  <si>
    <t>лист</t>
  </si>
  <si>
    <t>Минвата Технониколь 8,64 м2</t>
  </si>
  <si>
    <t>уп</t>
  </si>
  <si>
    <t>Труба водосточная 3000 мм</t>
  </si>
  <si>
    <t>Желоб 3000 мм</t>
  </si>
  <si>
    <t>Конек 2000 мм</t>
  </si>
  <si>
    <t>Крепление трубы</t>
  </si>
  <si>
    <t>угол наружный 50х50х2000</t>
  </si>
  <si>
    <t>Угол внутренний 50х50х2000</t>
  </si>
  <si>
    <t>Крепление желоба</t>
  </si>
  <si>
    <t xml:space="preserve">Саморезы </t>
  </si>
  <si>
    <t>Изоспан Д</t>
  </si>
  <si>
    <t>Планка торцевая</t>
  </si>
  <si>
    <t>Колено трубы</t>
  </si>
  <si>
    <t>Карнизная планка</t>
  </si>
  <si>
    <t>тн</t>
  </si>
  <si>
    <t>Доска 100х25 мм</t>
  </si>
  <si>
    <t>Профиль направляющий</t>
  </si>
  <si>
    <t>Профиль стеновой</t>
  </si>
  <si>
    <t>м</t>
  </si>
  <si>
    <t>Электромонтажные работы</t>
  </si>
  <si>
    <t>УЗО 40А</t>
  </si>
  <si>
    <t>Автомат 16А</t>
  </si>
  <si>
    <t>Кабель ВВГ 3х2,5</t>
  </si>
  <si>
    <t>Кабель ВВГ 3х1,5</t>
  </si>
  <si>
    <t>Гофра 16</t>
  </si>
  <si>
    <t>Коробка распределительная</t>
  </si>
  <si>
    <t>Подрозетник</t>
  </si>
  <si>
    <t>Розетка</t>
  </si>
  <si>
    <t>Включатель</t>
  </si>
  <si>
    <t>Включатель двойной</t>
  </si>
  <si>
    <t xml:space="preserve">Автомат 25А </t>
  </si>
  <si>
    <t>Щиток ШРВ</t>
  </si>
  <si>
    <t>Кабель СИП 2х16</t>
  </si>
  <si>
    <t>Шиток вводной</t>
  </si>
  <si>
    <t>Кабель ВВГ 3х6</t>
  </si>
  <si>
    <t>Счетчик</t>
  </si>
  <si>
    <t>Гофра 25</t>
  </si>
  <si>
    <t>Расходники</t>
  </si>
  <si>
    <t>усл</t>
  </si>
  <si>
    <t>Вентилятор</t>
  </si>
  <si>
    <t>Патрон с лампой</t>
  </si>
  <si>
    <t>Светильник наружный</t>
  </si>
  <si>
    <t>Сантехнические работы</t>
  </si>
  <si>
    <t>прибор</t>
  </si>
  <si>
    <t>Монтаж металлпластиковых окон</t>
  </si>
  <si>
    <t>Трубы, уголки, тройники, краны, крепеж</t>
  </si>
  <si>
    <t>Установка дверей</t>
  </si>
  <si>
    <t>Дверь металическая</t>
  </si>
  <si>
    <t>Непредвиденные работы и материалы</t>
  </si>
  <si>
    <t>Отделка цоколя и крыльца</t>
  </si>
  <si>
    <t>Церезит</t>
  </si>
  <si>
    <t>по строительству жилого дома, расположенного по адресу:</t>
  </si>
  <si>
    <t>Устройство монолитного ленточного  фундамента</t>
  </si>
  <si>
    <t>Бетон М 100</t>
  </si>
  <si>
    <t>Бетон М 200</t>
  </si>
  <si>
    <t>Арматура d 12 АIII</t>
  </si>
  <si>
    <t>Арматура d 6 АI</t>
  </si>
  <si>
    <t>Проволка вязальная 1,2 ТО</t>
  </si>
  <si>
    <t>кг</t>
  </si>
  <si>
    <t>Устройство армированного цоколя 450х1000 мм</t>
  </si>
  <si>
    <t>Арматура d 8 АI</t>
  </si>
  <si>
    <t>Устройство монолитного перекрытия</t>
  </si>
  <si>
    <t>Бетон М 250</t>
  </si>
  <si>
    <t>Монтаж монолитного каркаса дома</t>
  </si>
  <si>
    <t>Арматура d 16 АIII</t>
  </si>
  <si>
    <t>Металлочерепица</t>
  </si>
  <si>
    <t>Штукатурка стен ц/п раствором</t>
  </si>
  <si>
    <t>Песок строительный</t>
  </si>
  <si>
    <t>Цемент</t>
  </si>
  <si>
    <t>Стяжка пола</t>
  </si>
  <si>
    <t>Сетка арматурная</t>
  </si>
  <si>
    <t>Маяк</t>
  </si>
  <si>
    <t>Кладка стен из м/ц блоков</t>
  </si>
  <si>
    <t>Блок м/ц 320 мм</t>
  </si>
  <si>
    <t>Раствор ц/п М100</t>
  </si>
  <si>
    <t>Облицовка стен кирпичом</t>
  </si>
  <si>
    <t>Кирпич лицевой</t>
  </si>
  <si>
    <t>Пенолистирол ПСБ 25</t>
  </si>
  <si>
    <t>Устройство перегородок из гипсокартона</t>
  </si>
  <si>
    <t>Гипсокартон</t>
  </si>
  <si>
    <t>Устройство чердачного перекрытия, террасы, балкона</t>
  </si>
  <si>
    <t>Доска половая</t>
  </si>
  <si>
    <t>Брус 100х100</t>
  </si>
  <si>
    <t>Устройство монолитной лестницы</t>
  </si>
  <si>
    <t>ст</t>
  </si>
  <si>
    <t>Бетон</t>
  </si>
  <si>
    <t>Арматура</t>
  </si>
  <si>
    <t>Заказчик ( собственник участка )</t>
  </si>
  <si>
    <t>______________  / Жаркова Т.А /</t>
  </si>
  <si>
    <t>по строительству одноэтажного с мансардой частного жилого дома, расположенного по адресу:</t>
  </si>
  <si>
    <t xml:space="preserve"> Краснодарский край, г-к. Анапа, п. Су-Псех, ул. Пограничная, участок № 13</t>
  </si>
  <si>
    <t>________________  / Овчаренко С.В. /</t>
  </si>
  <si>
    <t xml:space="preserve">Приложение № 1  </t>
  </si>
  <si>
    <t>к Договору бытового подряда № 2-1010</t>
  </si>
  <si>
    <t>от "____" _______________ 2010 г.</t>
  </si>
  <si>
    <t>Установка газового котла</t>
  </si>
  <si>
    <t>Устройство теплого пола</t>
  </si>
  <si>
    <t>Подложка</t>
  </si>
  <si>
    <t>Модификатор для стяжки</t>
  </si>
  <si>
    <t>литр</t>
  </si>
  <si>
    <t>Установка радиаторов отопления</t>
  </si>
  <si>
    <t>Трубы, уголки, тройники, краны, крепеж, радиаторы</t>
  </si>
  <si>
    <t>Котел газовый</t>
  </si>
  <si>
    <t>Трубы, уголки, тройники, краны, крепеж, радиаторы, коллектора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</si>
  <si>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</si>
  <si>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</si>
  <si>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</si>
  <si>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</si>
  <si>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</si>
  <si>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</si>
  <si>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</si>
  <si>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</si>
  <si>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</si>
  <si>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зеркальный пластик</t>
  </si>
  <si>
    <t>75*75</t>
  </si>
  <si>
    <t>Магнит "Анапа"</t>
  </si>
  <si>
    <t>За1</t>
  </si>
  <si>
    <t>За2</t>
  </si>
  <si>
    <t>За3</t>
  </si>
  <si>
    <t>За4</t>
  </si>
  <si>
    <t>За5</t>
  </si>
  <si>
    <t>За6</t>
  </si>
  <si>
    <t>За7</t>
  </si>
  <si>
    <t>За8</t>
  </si>
  <si>
    <t>За9</t>
  </si>
  <si>
    <t>За10</t>
  </si>
  <si>
    <t>За11</t>
  </si>
  <si>
    <t>За12</t>
  </si>
  <si>
    <t>За13</t>
  </si>
  <si>
    <t>За14</t>
  </si>
  <si>
    <t>За15</t>
  </si>
  <si>
    <t>За16</t>
  </si>
  <si>
    <t>За17</t>
  </si>
  <si>
    <t>За18</t>
  </si>
  <si>
    <t>За19</t>
  </si>
  <si>
    <t>За20</t>
  </si>
  <si>
    <t>За21</t>
  </si>
  <si>
    <t>За22</t>
  </si>
  <si>
    <t>За23</t>
  </si>
  <si>
    <t>За24</t>
  </si>
  <si>
    <t>За25</t>
  </si>
  <si>
    <t>За26</t>
  </si>
  <si>
    <t>За27</t>
  </si>
  <si>
    <t>За28</t>
  </si>
  <si>
    <t>За29</t>
  </si>
  <si>
    <t>За30</t>
  </si>
  <si>
    <t>За31</t>
  </si>
  <si>
    <t>За32</t>
  </si>
  <si>
    <t>За33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</si>
</sst>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0" xfId="0" applyFont="1"/>
    <xf numFmtId="0" fontId="6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6" fillId="0" borderId="0" xfId="0" applyNumberFormat="1" applyFont="1"/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3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3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wrapText="1"/>
    </xf>
    <xf numFmtId="14" fontId="8" fillId="0" borderId="0" xfId="0" applyNumberFormat="1" applyFont="1" applyFill="1" applyAlignment="1">
      <alignment horizontal="right" wrapText="1"/>
    </xf>
    <xf numFmtId="0" fontId="8" fillId="2" borderId="0" xfId="0" applyFont="1" applyFill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43" fontId="2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37</xdr:row>
      <xdr:rowOff>9526</xdr:rowOff>
    </xdr:from>
    <xdr:to>
      <xdr:col>1</xdr:col>
      <xdr:colOff>1971675</xdr:colOff>
      <xdr:row>37</xdr:row>
      <xdr:rowOff>2332806</xdr:rowOff>
    </xdr:to>
    <xdr:pic>
      <xdr:nvPicPr>
        <xdr:cNvPr id="34" name="Рисунок 33" descr="Анап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75295126"/>
          <a:ext cx="1743075" cy="2323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76200</xdr:rowOff>
    </xdr:from>
    <xdr:to>
      <xdr:col>1</xdr:col>
      <xdr:colOff>2200275</xdr:colOff>
      <xdr:row>36</xdr:row>
      <xdr:rowOff>2276475</xdr:rowOff>
    </xdr:to>
    <xdr:pic>
      <xdr:nvPicPr>
        <xdr:cNvPr id="35" name="Рисунок 34" descr="Анапа зеркалка 3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73018650"/>
          <a:ext cx="2200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2209800</xdr:colOff>
      <xdr:row>35</xdr:row>
      <xdr:rowOff>2209800</xdr:rowOff>
    </xdr:to>
    <xdr:pic>
      <xdr:nvPicPr>
        <xdr:cNvPr id="36" name="Рисунок 35" descr="Анапа зеркалка 31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70599300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34</xdr:row>
      <xdr:rowOff>1</xdr:rowOff>
    </xdr:from>
    <xdr:to>
      <xdr:col>1</xdr:col>
      <xdr:colOff>2209801</xdr:colOff>
      <xdr:row>34</xdr:row>
      <xdr:rowOff>2209801</xdr:rowOff>
    </xdr:to>
    <xdr:pic>
      <xdr:nvPicPr>
        <xdr:cNvPr id="37" name="Рисунок 36" descr="Анапа зеркалка 26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1" y="68256151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9525</xdr:colOff>
      <xdr:row>33</xdr:row>
      <xdr:rowOff>2228850</xdr:rowOff>
    </xdr:to>
    <xdr:pic>
      <xdr:nvPicPr>
        <xdr:cNvPr id="38" name="Рисунок 37" descr="Анапа зеркалка 29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" y="65913000"/>
          <a:ext cx="222885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32</xdr:row>
      <xdr:rowOff>2219325</xdr:rowOff>
    </xdr:to>
    <xdr:pic>
      <xdr:nvPicPr>
        <xdr:cNvPr id="39" name="Рисунок 38" descr="Анапа зеркалка 28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9600" y="63569850"/>
          <a:ext cx="2219325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2209800</xdr:colOff>
      <xdr:row>31</xdr:row>
      <xdr:rowOff>2209800</xdr:rowOff>
    </xdr:to>
    <xdr:pic>
      <xdr:nvPicPr>
        <xdr:cNvPr id="40" name="Рисунок 39" descr="Анапа зеркалка 27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9600" y="61226700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29</xdr:row>
      <xdr:rowOff>2343149</xdr:rowOff>
    </xdr:from>
    <xdr:to>
      <xdr:col>1</xdr:col>
      <xdr:colOff>2219324</xdr:colOff>
      <xdr:row>30</xdr:row>
      <xdr:rowOff>2219324</xdr:rowOff>
    </xdr:to>
    <xdr:pic>
      <xdr:nvPicPr>
        <xdr:cNvPr id="41" name="Рисунок 40" descr="Анапа зеркалка 26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9599" y="58883549"/>
          <a:ext cx="2219325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2200275</xdr:colOff>
      <xdr:row>29</xdr:row>
      <xdr:rowOff>2200275</xdr:rowOff>
    </xdr:to>
    <xdr:pic>
      <xdr:nvPicPr>
        <xdr:cNvPr id="42" name="Рисунок 41" descr="Анапа зеркалка 25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09600" y="56540400"/>
          <a:ext cx="2200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2209800</xdr:colOff>
      <xdr:row>28</xdr:row>
      <xdr:rowOff>2209800</xdr:rowOff>
    </xdr:to>
    <xdr:pic>
      <xdr:nvPicPr>
        <xdr:cNvPr id="43" name="Рисунок 42" descr="Анапа зеркалка 24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9600" y="54197250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2209800</xdr:colOff>
      <xdr:row>28</xdr:row>
      <xdr:rowOff>123825</xdr:rowOff>
    </xdr:to>
    <xdr:pic>
      <xdr:nvPicPr>
        <xdr:cNvPr id="44" name="Рисунок 43" descr="Анапа зеркалка 23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09600" y="52787550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26</xdr:row>
      <xdr:rowOff>0</xdr:rowOff>
    </xdr:from>
    <xdr:to>
      <xdr:col>2</xdr:col>
      <xdr:colOff>9525</xdr:colOff>
      <xdr:row>26</xdr:row>
      <xdr:rowOff>2238375</xdr:rowOff>
    </xdr:to>
    <xdr:pic>
      <xdr:nvPicPr>
        <xdr:cNvPr id="45" name="Рисунок 44" descr="Анапа зеркалка 22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00075" y="50444400"/>
          <a:ext cx="223837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25</xdr:row>
      <xdr:rowOff>0</xdr:rowOff>
    </xdr:from>
    <xdr:to>
      <xdr:col>1</xdr:col>
      <xdr:colOff>2171701</xdr:colOff>
      <xdr:row>25</xdr:row>
      <xdr:rowOff>2143126</xdr:rowOff>
    </xdr:to>
    <xdr:pic>
      <xdr:nvPicPr>
        <xdr:cNvPr id="46" name="Рисунок 45" descr="Анапа зеркалка 21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38175" y="48291750"/>
          <a:ext cx="2143126" cy="214312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24</xdr:row>
      <xdr:rowOff>1</xdr:rowOff>
    </xdr:from>
    <xdr:to>
      <xdr:col>1</xdr:col>
      <xdr:colOff>2171701</xdr:colOff>
      <xdr:row>25</xdr:row>
      <xdr:rowOff>47626</xdr:rowOff>
    </xdr:to>
    <xdr:pic>
      <xdr:nvPicPr>
        <xdr:cNvPr id="47" name="Рисунок 46" descr="Анапа зеркалка 20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9601" y="46167676"/>
          <a:ext cx="2171700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38100</xdr:rowOff>
    </xdr:from>
    <xdr:to>
      <xdr:col>2</xdr:col>
      <xdr:colOff>66675</xdr:colOff>
      <xdr:row>23</xdr:row>
      <xdr:rowOff>2324100</xdr:rowOff>
    </xdr:to>
    <xdr:pic>
      <xdr:nvPicPr>
        <xdr:cNvPr id="48" name="Рисунок 47" descr="Анапа зеркалка 19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09600" y="43805475"/>
          <a:ext cx="22860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0</xdr:rowOff>
    </xdr:from>
    <xdr:to>
      <xdr:col>1</xdr:col>
      <xdr:colOff>2181225</xdr:colOff>
      <xdr:row>23</xdr:row>
      <xdr:rowOff>9525</xdr:rowOff>
    </xdr:to>
    <xdr:pic>
      <xdr:nvPicPr>
        <xdr:cNvPr id="49" name="Рисунок 48" descr="Анапа зеркалка 18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28650" y="41614725"/>
          <a:ext cx="2162175" cy="216217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21</xdr:row>
      <xdr:rowOff>76200</xdr:rowOff>
    </xdr:from>
    <xdr:to>
      <xdr:col>2</xdr:col>
      <xdr:colOff>19050</xdr:colOff>
      <xdr:row>21</xdr:row>
      <xdr:rowOff>2390775</xdr:rowOff>
    </xdr:to>
    <xdr:pic>
      <xdr:nvPicPr>
        <xdr:cNvPr id="50" name="Рисунок 49" descr="Анапа зеркалка 17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33400" y="39204900"/>
          <a:ext cx="2314575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</xdr:row>
      <xdr:rowOff>9525</xdr:rowOff>
    </xdr:from>
    <xdr:to>
      <xdr:col>1</xdr:col>
      <xdr:colOff>2114550</xdr:colOff>
      <xdr:row>21</xdr:row>
      <xdr:rowOff>0</xdr:rowOff>
    </xdr:to>
    <xdr:pic>
      <xdr:nvPicPr>
        <xdr:cNvPr id="51" name="Рисунок 50" descr="Анапа зеркалка 16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23900" y="37547550"/>
          <a:ext cx="2000250" cy="200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2200275</xdr:colOff>
      <xdr:row>19</xdr:row>
      <xdr:rowOff>2200275</xdr:rowOff>
    </xdr:to>
    <xdr:pic>
      <xdr:nvPicPr>
        <xdr:cNvPr id="52" name="Рисунок 51" descr="Анапа зеркалка 15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09600" y="35232975"/>
          <a:ext cx="2200275" cy="220027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18</xdr:row>
      <xdr:rowOff>47625</xdr:rowOff>
    </xdr:from>
    <xdr:to>
      <xdr:col>2</xdr:col>
      <xdr:colOff>104775</xdr:colOff>
      <xdr:row>18</xdr:row>
      <xdr:rowOff>2419350</xdr:rowOff>
    </xdr:to>
    <xdr:pic>
      <xdr:nvPicPr>
        <xdr:cNvPr id="53" name="Рисунок 52" descr="Анапа зеркалка 14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61975" y="32775525"/>
          <a:ext cx="2371725" cy="23717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2200275</xdr:colOff>
      <xdr:row>17</xdr:row>
      <xdr:rowOff>2352675</xdr:rowOff>
    </xdr:to>
    <xdr:pic>
      <xdr:nvPicPr>
        <xdr:cNvPr id="54" name="Рисунок 53" descr="Анапа зеркалка 13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09600" y="30413325"/>
          <a:ext cx="2200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142875</xdr:rowOff>
    </xdr:from>
    <xdr:to>
      <xdr:col>1</xdr:col>
      <xdr:colOff>2181225</xdr:colOff>
      <xdr:row>16</xdr:row>
      <xdr:rowOff>2286000</xdr:rowOff>
    </xdr:to>
    <xdr:pic>
      <xdr:nvPicPr>
        <xdr:cNvPr id="55" name="Рисунок 54" descr="Анапа зеркалка 12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47700" y="27984450"/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9525</xdr:rowOff>
    </xdr:from>
    <xdr:to>
      <xdr:col>1</xdr:col>
      <xdr:colOff>2143125</xdr:colOff>
      <xdr:row>16</xdr:row>
      <xdr:rowOff>9525</xdr:rowOff>
    </xdr:to>
    <xdr:pic>
      <xdr:nvPicPr>
        <xdr:cNvPr id="56" name="Рисунок 55" descr="Анапа зеркалка 11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09600" y="25707975"/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14</xdr:row>
      <xdr:rowOff>47626</xdr:rowOff>
    </xdr:from>
    <xdr:to>
      <xdr:col>2</xdr:col>
      <xdr:colOff>9526</xdr:colOff>
      <xdr:row>14</xdr:row>
      <xdr:rowOff>2295526</xdr:rowOff>
    </xdr:to>
    <xdr:pic>
      <xdr:nvPicPr>
        <xdr:cNvPr id="57" name="Рисунок 56" descr="Анапа зеркалка 10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90551" y="23402926"/>
          <a:ext cx="22479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</xdr:row>
      <xdr:rowOff>9526</xdr:rowOff>
    </xdr:from>
    <xdr:to>
      <xdr:col>1</xdr:col>
      <xdr:colOff>2209801</xdr:colOff>
      <xdr:row>14</xdr:row>
      <xdr:rowOff>1</xdr:rowOff>
    </xdr:to>
    <xdr:pic>
      <xdr:nvPicPr>
        <xdr:cNvPr id="58" name="Рисунок 57" descr="Анапа зеркалка 9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09601" y="21145501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57150</xdr:rowOff>
    </xdr:from>
    <xdr:to>
      <xdr:col>1</xdr:col>
      <xdr:colOff>2209800</xdr:colOff>
      <xdr:row>12</xdr:row>
      <xdr:rowOff>2257425</xdr:rowOff>
    </xdr:to>
    <xdr:pic>
      <xdr:nvPicPr>
        <xdr:cNvPr id="59" name="Рисунок 58" descr="Анапа зеркалка 8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19125" y="18859500"/>
          <a:ext cx="2200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161925</xdr:rowOff>
    </xdr:from>
    <xdr:to>
      <xdr:col>1</xdr:col>
      <xdr:colOff>2209800</xdr:colOff>
      <xdr:row>11</xdr:row>
      <xdr:rowOff>2371725</xdr:rowOff>
    </xdr:to>
    <xdr:pic>
      <xdr:nvPicPr>
        <xdr:cNvPr id="60" name="Рисунок 59" descr="Анапа зеркалка 7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09600" y="16449675"/>
          <a:ext cx="2209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9</xdr:row>
      <xdr:rowOff>2505074</xdr:rowOff>
    </xdr:from>
    <xdr:to>
      <xdr:col>1</xdr:col>
      <xdr:colOff>2200275</xdr:colOff>
      <xdr:row>11</xdr:row>
      <xdr:rowOff>9525</xdr:rowOff>
    </xdr:to>
    <xdr:pic>
      <xdr:nvPicPr>
        <xdr:cNvPr id="61" name="Рисунок 60" descr="Анапа зеркалка 6.png"/>
        <xdr:cNvPicPr>
          <a:picLocks noChangeAspect="1"/>
        </xdr:cNvPicPr>
      </xdr:nvPicPr>
      <xdr:blipFill>
        <a:blip xmlns:r="http://schemas.openxmlformats.org/officeDocument/2006/relationships" r:embed="rId28" cstate="screen"/>
        <a:stretch>
          <a:fillRect/>
        </a:stretch>
      </xdr:blipFill>
      <xdr:spPr>
        <a:xfrm>
          <a:off x="638174" y="14125574"/>
          <a:ext cx="2171701" cy="21717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114300</xdr:rowOff>
    </xdr:from>
    <xdr:to>
      <xdr:col>2</xdr:col>
      <xdr:colOff>0</xdr:colOff>
      <xdr:row>9</xdr:row>
      <xdr:rowOff>2333625</xdr:rowOff>
    </xdr:to>
    <xdr:pic>
      <xdr:nvPicPr>
        <xdr:cNvPr id="62" name="Рисунок 61" descr="Анапа зеркалка 5.pn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09600" y="11734800"/>
          <a:ext cx="2219325" cy="221932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8</xdr:row>
      <xdr:rowOff>47625</xdr:rowOff>
    </xdr:from>
    <xdr:to>
      <xdr:col>2</xdr:col>
      <xdr:colOff>66675</xdr:colOff>
      <xdr:row>8</xdr:row>
      <xdr:rowOff>2390775</xdr:rowOff>
    </xdr:to>
    <xdr:pic>
      <xdr:nvPicPr>
        <xdr:cNvPr id="63" name="Рисунок 62" descr="Анапа зеркалка 4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52450" y="9201150"/>
          <a:ext cx="2343150" cy="2343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7</xdr:row>
      <xdr:rowOff>95250</xdr:rowOff>
    </xdr:from>
    <xdr:to>
      <xdr:col>2</xdr:col>
      <xdr:colOff>19050</xdr:colOff>
      <xdr:row>7</xdr:row>
      <xdr:rowOff>2343150</xdr:rowOff>
    </xdr:to>
    <xdr:pic>
      <xdr:nvPicPr>
        <xdr:cNvPr id="64" name="Рисунок 63" descr="Анапа зеркалка 3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00075" y="6724650"/>
          <a:ext cx="224790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6</xdr:row>
      <xdr:rowOff>0</xdr:rowOff>
    </xdr:from>
    <xdr:to>
      <xdr:col>2</xdr:col>
      <xdr:colOff>171450</xdr:colOff>
      <xdr:row>7</xdr:row>
      <xdr:rowOff>9525</xdr:rowOff>
    </xdr:to>
    <xdr:pic>
      <xdr:nvPicPr>
        <xdr:cNvPr id="65" name="Рисунок 64" descr="Анапа зеркалка 2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47675" y="4086225"/>
          <a:ext cx="2552700" cy="25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</xdr:row>
      <xdr:rowOff>57150</xdr:rowOff>
    </xdr:from>
    <xdr:to>
      <xdr:col>1</xdr:col>
      <xdr:colOff>2200275</xdr:colOff>
      <xdr:row>5</xdr:row>
      <xdr:rowOff>2266950</xdr:rowOff>
    </xdr:to>
    <xdr:pic>
      <xdr:nvPicPr>
        <xdr:cNvPr id="66" name="Рисунок 65" descr="Анапа зеркалка 1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0075" y="1809750"/>
          <a:ext cx="2209800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109" workbookViewId="0">
      <selection activeCell="K121" sqref="K121"/>
    </sheetView>
  </sheetViews>
  <sheetFormatPr defaultRowHeight="15" x14ac:dyDescent="0.2"/>
  <cols>
    <col min="1" max="1" width="4.5703125" style="3" customWidth="1"/>
    <col min="2" max="2" width="37.42578125" style="3" customWidth="1"/>
    <col min="3" max="3" width="8.42578125" style="3" customWidth="1"/>
    <col min="4" max="4" width="9" style="3" customWidth="1"/>
    <col min="5" max="5" width="13.5703125" style="12" customWidth="1"/>
    <col min="6" max="6" width="13.42578125" style="12" customWidth="1"/>
    <col min="7" max="7" width="14.7109375" style="3" customWidth="1"/>
    <col min="9" max="9" width="8.85546875" customWidth="1"/>
  </cols>
  <sheetData>
    <row r="1" spans="1:7" ht="30" customHeight="1" x14ac:dyDescent="0.2">
      <c r="A1" s="29" t="s">
        <v>6</v>
      </c>
      <c r="B1" s="29"/>
      <c r="C1" s="29"/>
      <c r="D1" s="29"/>
      <c r="E1" s="33" t="s">
        <v>6</v>
      </c>
      <c r="F1" s="33"/>
      <c r="G1" s="33"/>
    </row>
    <row r="2" spans="1:7" ht="23.25" customHeight="1" x14ac:dyDescent="0.2">
      <c r="A2" s="29" t="s">
        <v>7</v>
      </c>
      <c r="B2" s="29"/>
      <c r="C2" s="29"/>
      <c r="D2" s="29"/>
      <c r="E2" s="34" t="s">
        <v>12</v>
      </c>
      <c r="F2" s="34"/>
      <c r="G2" s="34"/>
    </row>
    <row r="3" spans="1:7" ht="36" customHeight="1" x14ac:dyDescent="0.2">
      <c r="A3" s="29" t="s">
        <v>8</v>
      </c>
      <c r="B3" s="29"/>
      <c r="C3" s="29"/>
      <c r="D3" s="29"/>
      <c r="E3" s="34" t="s">
        <v>13</v>
      </c>
      <c r="F3" s="34"/>
      <c r="G3" s="34"/>
    </row>
    <row r="4" spans="1:7" x14ac:dyDescent="0.2">
      <c r="A4" s="29" t="s">
        <v>9</v>
      </c>
      <c r="B4" s="29"/>
      <c r="C4" s="29"/>
      <c r="D4" s="29"/>
      <c r="E4" s="35"/>
      <c r="F4" s="35"/>
      <c r="G4" s="35"/>
    </row>
    <row r="5" spans="1:7" ht="20.25" x14ac:dyDescent="0.2">
      <c r="A5" s="26" t="s">
        <v>5</v>
      </c>
      <c r="B5" s="26"/>
      <c r="C5" s="26"/>
      <c r="D5" s="26"/>
      <c r="E5" s="26"/>
      <c r="F5" s="26"/>
      <c r="G5" s="26"/>
    </row>
    <row r="6" spans="1:7" ht="14.25" x14ac:dyDescent="0.2">
      <c r="A6" s="27" t="s">
        <v>82</v>
      </c>
      <c r="B6" s="27"/>
      <c r="C6" s="27"/>
      <c r="D6" s="27"/>
      <c r="E6" s="27"/>
      <c r="F6" s="27"/>
      <c r="G6" s="27"/>
    </row>
    <row r="7" spans="1:7" ht="14.25" x14ac:dyDescent="0.2">
      <c r="A7" s="27" t="s">
        <v>25</v>
      </c>
      <c r="B7" s="27"/>
      <c r="C7" s="27"/>
      <c r="D7" s="27"/>
      <c r="E7" s="27"/>
      <c r="F7" s="27"/>
      <c r="G7" s="27"/>
    </row>
    <row r="8" spans="1:7" ht="9" customHeight="1" x14ac:dyDescent="0.2"/>
    <row r="9" spans="1:7" ht="45" x14ac:dyDescent="0.2">
      <c r="A9" s="4" t="s">
        <v>0</v>
      </c>
      <c r="B9" s="4" t="s">
        <v>1</v>
      </c>
      <c r="C9" s="4" t="s">
        <v>2</v>
      </c>
      <c r="D9" s="4" t="s">
        <v>3</v>
      </c>
      <c r="E9" s="5" t="s">
        <v>11</v>
      </c>
      <c r="F9" s="5" t="s">
        <v>10</v>
      </c>
      <c r="G9" s="4" t="s">
        <v>4</v>
      </c>
    </row>
    <row r="10" spans="1:7" s="2" customFormat="1" ht="76.5" x14ac:dyDescent="0.2">
      <c r="A10" s="13">
        <v>1</v>
      </c>
      <c r="B10" s="6" t="s">
        <v>26</v>
      </c>
      <c r="C10" s="6" t="s">
        <v>16</v>
      </c>
      <c r="D10" s="6">
        <v>154.1</v>
      </c>
      <c r="E10" s="8">
        <v>200</v>
      </c>
      <c r="F10" s="8"/>
      <c r="G10" s="6"/>
    </row>
    <row r="11" spans="1:7" s="2" customFormat="1" ht="25.5" x14ac:dyDescent="0.2">
      <c r="A11" s="6">
        <f>A10+1</f>
        <v>2</v>
      </c>
      <c r="B11" s="7" t="s">
        <v>27</v>
      </c>
      <c r="C11" s="6" t="s">
        <v>17</v>
      </c>
      <c r="D11" s="6">
        <v>24</v>
      </c>
      <c r="E11" s="8">
        <v>500</v>
      </c>
      <c r="F11" s="8">
        <f>D11*E11</f>
        <v>12000</v>
      </c>
      <c r="G11" s="6"/>
    </row>
    <row r="12" spans="1:7" s="2" customFormat="1" ht="25.5" x14ac:dyDescent="0.2">
      <c r="A12" s="6">
        <f>A11+1</f>
        <v>3</v>
      </c>
      <c r="B12" s="7" t="s">
        <v>83</v>
      </c>
      <c r="C12" s="6" t="s">
        <v>17</v>
      </c>
      <c r="D12" s="6">
        <v>11.5</v>
      </c>
      <c r="E12" s="8">
        <v>1500</v>
      </c>
      <c r="F12" s="8">
        <f t="shared" ref="F12:F96" si="0">D12*E12</f>
        <v>17250</v>
      </c>
      <c r="G12" s="6"/>
    </row>
    <row r="13" spans="1:7" s="1" customFormat="1" ht="12.75" x14ac:dyDescent="0.2">
      <c r="A13" s="9">
        <f>A12+1</f>
        <v>4</v>
      </c>
      <c r="B13" s="10" t="s">
        <v>84</v>
      </c>
      <c r="C13" s="9" t="s">
        <v>17</v>
      </c>
      <c r="D13" s="9">
        <v>3</v>
      </c>
      <c r="E13" s="11">
        <v>2000</v>
      </c>
      <c r="F13" s="11">
        <f t="shared" si="0"/>
        <v>6000</v>
      </c>
      <c r="G13" s="9"/>
    </row>
    <row r="14" spans="1:7" s="1" customFormat="1" ht="12.75" x14ac:dyDescent="0.2">
      <c r="A14" s="9">
        <f t="shared" ref="A14:A77" si="1">A13+1</f>
        <v>5</v>
      </c>
      <c r="B14" s="10" t="s">
        <v>85</v>
      </c>
      <c r="C14" s="9" t="s">
        <v>17</v>
      </c>
      <c r="D14" s="9">
        <v>8.5</v>
      </c>
      <c r="E14" s="11">
        <v>2200</v>
      </c>
      <c r="F14" s="11">
        <f t="shared" si="0"/>
        <v>18700</v>
      </c>
      <c r="G14" s="9"/>
    </row>
    <row r="15" spans="1:7" s="1" customFormat="1" ht="12.75" x14ac:dyDescent="0.2">
      <c r="A15" s="9">
        <f t="shared" si="1"/>
        <v>6</v>
      </c>
      <c r="B15" s="10" t="s">
        <v>86</v>
      </c>
      <c r="C15" s="9" t="s">
        <v>45</v>
      </c>
      <c r="D15" s="9">
        <v>0.14000000000000001</v>
      </c>
      <c r="E15" s="11">
        <v>27800</v>
      </c>
      <c r="F15" s="11">
        <f t="shared" si="0"/>
        <v>3892.0000000000005</v>
      </c>
      <c r="G15" s="9"/>
    </row>
    <row r="16" spans="1:7" s="1" customFormat="1" ht="12.75" x14ac:dyDescent="0.2">
      <c r="A16" s="9">
        <f t="shared" si="1"/>
        <v>7</v>
      </c>
      <c r="B16" s="10" t="s">
        <v>87</v>
      </c>
      <c r="C16" s="9" t="s">
        <v>45</v>
      </c>
      <c r="D16" s="9">
        <v>0.05</v>
      </c>
      <c r="E16" s="11">
        <v>28500</v>
      </c>
      <c r="F16" s="11">
        <f t="shared" si="0"/>
        <v>1425</v>
      </c>
      <c r="G16" s="9"/>
    </row>
    <row r="17" spans="1:7" s="1" customFormat="1" ht="12.75" x14ac:dyDescent="0.2">
      <c r="A17" s="9">
        <f t="shared" si="1"/>
        <v>8</v>
      </c>
      <c r="B17" s="10" t="s">
        <v>88</v>
      </c>
      <c r="C17" s="9" t="s">
        <v>89</v>
      </c>
      <c r="D17" s="9">
        <v>5</v>
      </c>
      <c r="E17" s="11">
        <v>40</v>
      </c>
      <c r="F17" s="11">
        <f t="shared" si="0"/>
        <v>200</v>
      </c>
      <c r="G17" s="9"/>
    </row>
    <row r="18" spans="1:7" s="2" customFormat="1" ht="25.5" x14ac:dyDescent="0.2">
      <c r="A18" s="6">
        <f t="shared" si="1"/>
        <v>9</v>
      </c>
      <c r="B18" s="7" t="s">
        <v>90</v>
      </c>
      <c r="C18" s="6" t="s">
        <v>17</v>
      </c>
      <c r="D18" s="6">
        <v>21.6</v>
      </c>
      <c r="E18" s="8">
        <v>2500</v>
      </c>
      <c r="F18" s="8">
        <f t="shared" si="0"/>
        <v>54000</v>
      </c>
      <c r="G18" s="6"/>
    </row>
    <row r="19" spans="1:7" s="1" customFormat="1" ht="12.75" x14ac:dyDescent="0.2">
      <c r="A19" s="9">
        <f t="shared" si="1"/>
        <v>10</v>
      </c>
      <c r="B19" s="10" t="s">
        <v>85</v>
      </c>
      <c r="C19" s="9" t="s">
        <v>17</v>
      </c>
      <c r="D19" s="9">
        <f>D18*1.05</f>
        <v>22.680000000000003</v>
      </c>
      <c r="E19" s="11">
        <v>2200</v>
      </c>
      <c r="F19" s="11">
        <f t="shared" si="0"/>
        <v>49896.000000000007</v>
      </c>
      <c r="G19" s="9"/>
    </row>
    <row r="20" spans="1:7" s="1" customFormat="1" ht="12.75" x14ac:dyDescent="0.2">
      <c r="A20" s="9">
        <f t="shared" si="1"/>
        <v>11</v>
      </c>
      <c r="B20" s="10" t="s">
        <v>86</v>
      </c>
      <c r="C20" s="9" t="s">
        <v>45</v>
      </c>
      <c r="D20" s="9">
        <v>0.28000000000000003</v>
      </c>
      <c r="E20" s="11">
        <v>27800</v>
      </c>
      <c r="F20" s="11">
        <f t="shared" si="0"/>
        <v>7784.0000000000009</v>
      </c>
      <c r="G20" s="9"/>
    </row>
    <row r="21" spans="1:7" s="1" customFormat="1" ht="12.75" x14ac:dyDescent="0.2">
      <c r="A21" s="9">
        <f t="shared" si="1"/>
        <v>12</v>
      </c>
      <c r="B21" s="10" t="s">
        <v>91</v>
      </c>
      <c r="C21" s="9" t="s">
        <v>45</v>
      </c>
      <c r="D21" s="9">
        <v>0.32</v>
      </c>
      <c r="E21" s="11">
        <v>28500</v>
      </c>
      <c r="F21" s="11">
        <f t="shared" si="0"/>
        <v>9120</v>
      </c>
      <c r="G21" s="9"/>
    </row>
    <row r="22" spans="1:7" s="1" customFormat="1" ht="12.75" x14ac:dyDescent="0.2">
      <c r="A22" s="9">
        <f t="shared" si="1"/>
        <v>13</v>
      </c>
      <c r="B22" s="10" t="s">
        <v>88</v>
      </c>
      <c r="C22" s="9" t="s">
        <v>89</v>
      </c>
      <c r="D22" s="9">
        <v>10</v>
      </c>
      <c r="E22" s="11">
        <v>40</v>
      </c>
      <c r="F22" s="11">
        <f t="shared" si="0"/>
        <v>400</v>
      </c>
      <c r="G22" s="9"/>
    </row>
    <row r="23" spans="1:7" s="2" customFormat="1" ht="25.5" customHeight="1" x14ac:dyDescent="0.2">
      <c r="A23" s="6">
        <f t="shared" si="1"/>
        <v>14</v>
      </c>
      <c r="B23" s="7" t="s">
        <v>92</v>
      </c>
      <c r="C23" s="6" t="s">
        <v>16</v>
      </c>
      <c r="D23" s="6">
        <v>11.6</v>
      </c>
      <c r="E23" s="8">
        <v>2500</v>
      </c>
      <c r="F23" s="8">
        <f t="shared" si="0"/>
        <v>29000</v>
      </c>
      <c r="G23" s="6"/>
    </row>
    <row r="24" spans="1:7" s="1" customFormat="1" ht="12.75" x14ac:dyDescent="0.2">
      <c r="A24" s="9">
        <f t="shared" si="1"/>
        <v>15</v>
      </c>
      <c r="B24" s="10" t="s">
        <v>93</v>
      </c>
      <c r="C24" s="9" t="s">
        <v>17</v>
      </c>
      <c r="D24" s="9">
        <f>D23*1.05</f>
        <v>12.18</v>
      </c>
      <c r="E24" s="11">
        <v>2400</v>
      </c>
      <c r="F24" s="11">
        <f t="shared" si="0"/>
        <v>29232</v>
      </c>
      <c r="G24" s="9"/>
    </row>
    <row r="25" spans="1:7" s="1" customFormat="1" ht="12.75" x14ac:dyDescent="0.2">
      <c r="A25" s="9">
        <f t="shared" si="1"/>
        <v>16</v>
      </c>
      <c r="B25" s="10" t="s">
        <v>86</v>
      </c>
      <c r="C25" s="9" t="s">
        <v>45</v>
      </c>
      <c r="D25" s="9">
        <v>0.54</v>
      </c>
      <c r="E25" s="11">
        <v>27800</v>
      </c>
      <c r="F25" s="11">
        <f t="shared" si="0"/>
        <v>15012.000000000002</v>
      </c>
      <c r="G25" s="9"/>
    </row>
    <row r="26" spans="1:7" s="1" customFormat="1" ht="12.75" x14ac:dyDescent="0.2">
      <c r="A26" s="9">
        <f t="shared" si="1"/>
        <v>17</v>
      </c>
      <c r="B26" s="10" t="s">
        <v>91</v>
      </c>
      <c r="C26" s="9" t="s">
        <v>45</v>
      </c>
      <c r="D26" s="9">
        <v>0.17799999999999999</v>
      </c>
      <c r="E26" s="11">
        <v>28500</v>
      </c>
      <c r="F26" s="11">
        <f t="shared" si="0"/>
        <v>5073</v>
      </c>
      <c r="G26" s="9"/>
    </row>
    <row r="27" spans="1:7" s="1" customFormat="1" ht="12.75" x14ac:dyDescent="0.2">
      <c r="A27" s="9">
        <f t="shared" si="1"/>
        <v>18</v>
      </c>
      <c r="B27" s="10" t="s">
        <v>88</v>
      </c>
      <c r="C27" s="9" t="s">
        <v>89</v>
      </c>
      <c r="D27" s="9">
        <v>20</v>
      </c>
      <c r="E27" s="11">
        <v>40</v>
      </c>
      <c r="F27" s="11">
        <f t="shared" si="0"/>
        <v>800</v>
      </c>
      <c r="G27" s="9"/>
    </row>
    <row r="28" spans="1:7" s="2" customFormat="1" ht="12.75" x14ac:dyDescent="0.2">
      <c r="A28" s="6">
        <f t="shared" si="1"/>
        <v>19</v>
      </c>
      <c r="B28" s="7" t="s">
        <v>94</v>
      </c>
      <c r="C28" s="6" t="s">
        <v>17</v>
      </c>
      <c r="D28" s="6">
        <v>8.5</v>
      </c>
      <c r="E28" s="8">
        <v>2500</v>
      </c>
      <c r="F28" s="8">
        <f t="shared" si="0"/>
        <v>21250</v>
      </c>
      <c r="G28" s="6"/>
    </row>
    <row r="29" spans="1:7" s="1" customFormat="1" ht="12.75" x14ac:dyDescent="0.2">
      <c r="A29" s="9">
        <f t="shared" si="1"/>
        <v>20</v>
      </c>
      <c r="B29" s="10" t="s">
        <v>93</v>
      </c>
      <c r="C29" s="9" t="s">
        <v>17</v>
      </c>
      <c r="D29" s="9">
        <f>D28*1.05</f>
        <v>8.9250000000000007</v>
      </c>
      <c r="E29" s="11">
        <v>2400</v>
      </c>
      <c r="F29" s="11">
        <f t="shared" si="0"/>
        <v>21420</v>
      </c>
      <c r="G29" s="9"/>
    </row>
    <row r="30" spans="1:7" s="1" customFormat="1" ht="12.75" x14ac:dyDescent="0.2">
      <c r="A30" s="9">
        <f t="shared" si="1"/>
        <v>21</v>
      </c>
      <c r="B30" s="10" t="s">
        <v>95</v>
      </c>
      <c r="C30" s="9" t="s">
        <v>45</v>
      </c>
      <c r="D30" s="9">
        <v>0.64</v>
      </c>
      <c r="E30" s="11">
        <v>2780</v>
      </c>
      <c r="F30" s="11">
        <f t="shared" si="0"/>
        <v>1779.2</v>
      </c>
      <c r="G30" s="9"/>
    </row>
    <row r="31" spans="1:7" s="1" customFormat="1" ht="12.75" x14ac:dyDescent="0.2">
      <c r="A31" s="9">
        <f t="shared" si="1"/>
        <v>22</v>
      </c>
      <c r="B31" s="10" t="s">
        <v>87</v>
      </c>
      <c r="C31" s="9" t="s">
        <v>45</v>
      </c>
      <c r="D31" s="9">
        <v>0.17</v>
      </c>
      <c r="E31" s="11">
        <v>28500</v>
      </c>
      <c r="F31" s="11">
        <f t="shared" si="0"/>
        <v>4845</v>
      </c>
      <c r="G31" s="9"/>
    </row>
    <row r="32" spans="1:7" s="1" customFormat="1" ht="12.75" x14ac:dyDescent="0.2">
      <c r="A32" s="9">
        <f t="shared" si="1"/>
        <v>23</v>
      </c>
      <c r="B32" s="10" t="s">
        <v>88</v>
      </c>
      <c r="C32" s="9" t="s">
        <v>89</v>
      </c>
      <c r="D32" s="9">
        <v>20</v>
      </c>
      <c r="E32" s="11">
        <v>40</v>
      </c>
      <c r="F32" s="11">
        <f t="shared" si="0"/>
        <v>800</v>
      </c>
      <c r="G32" s="9"/>
    </row>
    <row r="33" spans="1:7" s="2" customFormat="1" ht="12.75" x14ac:dyDescent="0.2">
      <c r="A33" s="6">
        <f t="shared" si="1"/>
        <v>24</v>
      </c>
      <c r="B33" s="7" t="s">
        <v>103</v>
      </c>
      <c r="C33" s="6" t="s">
        <v>18</v>
      </c>
      <c r="D33" s="6">
        <v>1925</v>
      </c>
      <c r="E33" s="8">
        <v>15</v>
      </c>
      <c r="F33" s="8">
        <f t="shared" si="0"/>
        <v>28875</v>
      </c>
      <c r="G33" s="6"/>
    </row>
    <row r="34" spans="1:7" s="1" customFormat="1" ht="12.75" x14ac:dyDescent="0.2">
      <c r="A34" s="9">
        <f t="shared" si="1"/>
        <v>25</v>
      </c>
      <c r="B34" s="10" t="s">
        <v>104</v>
      </c>
      <c r="C34" s="9" t="s">
        <v>18</v>
      </c>
      <c r="D34" s="9">
        <v>2000</v>
      </c>
      <c r="E34" s="11">
        <v>30</v>
      </c>
      <c r="F34" s="11">
        <f t="shared" si="0"/>
        <v>60000</v>
      </c>
      <c r="G34" s="9"/>
    </row>
    <row r="35" spans="1:7" s="1" customFormat="1" ht="12.75" x14ac:dyDescent="0.2">
      <c r="A35" s="9">
        <f t="shared" si="1"/>
        <v>26</v>
      </c>
      <c r="B35" s="10" t="s">
        <v>105</v>
      </c>
      <c r="C35" s="9" t="s">
        <v>17</v>
      </c>
      <c r="D35" s="9">
        <v>6</v>
      </c>
      <c r="E35" s="11">
        <v>2500</v>
      </c>
      <c r="F35" s="11">
        <f t="shared" si="0"/>
        <v>15000</v>
      </c>
      <c r="G35" s="9"/>
    </row>
    <row r="36" spans="1:7" s="1" customFormat="1" ht="12.75" x14ac:dyDescent="0.2">
      <c r="A36" s="9">
        <f t="shared" si="1"/>
        <v>27</v>
      </c>
      <c r="B36" s="10" t="s">
        <v>101</v>
      </c>
      <c r="C36" s="9" t="s">
        <v>18</v>
      </c>
      <c r="D36" s="9">
        <v>15</v>
      </c>
      <c r="E36" s="11">
        <v>350</v>
      </c>
      <c r="F36" s="11">
        <f t="shared" si="0"/>
        <v>5250</v>
      </c>
      <c r="G36" s="9"/>
    </row>
    <row r="37" spans="1:7" s="2" customFormat="1" ht="12.75" x14ac:dyDescent="0.2">
      <c r="A37" s="6">
        <f t="shared" si="1"/>
        <v>28</v>
      </c>
      <c r="B37" s="7" t="s">
        <v>106</v>
      </c>
      <c r="C37" s="6" t="s">
        <v>16</v>
      </c>
      <c r="D37" s="6">
        <v>155</v>
      </c>
      <c r="E37" s="8">
        <v>750</v>
      </c>
      <c r="F37" s="8">
        <f t="shared" si="0"/>
        <v>116250</v>
      </c>
      <c r="G37" s="6"/>
    </row>
    <row r="38" spans="1:7" s="1" customFormat="1" ht="12.75" x14ac:dyDescent="0.2">
      <c r="A38" s="9">
        <f t="shared" si="1"/>
        <v>29</v>
      </c>
      <c r="B38" s="10" t="s">
        <v>107</v>
      </c>
      <c r="C38" s="9" t="s">
        <v>18</v>
      </c>
      <c r="D38" s="9">
        <f>D37*50*1.1</f>
        <v>8525</v>
      </c>
      <c r="E38" s="11">
        <v>15</v>
      </c>
      <c r="F38" s="11">
        <f t="shared" si="0"/>
        <v>127875</v>
      </c>
      <c r="G38" s="9"/>
    </row>
    <row r="39" spans="1:7" s="1" customFormat="1" ht="12.75" x14ac:dyDescent="0.2">
      <c r="A39" s="9">
        <f t="shared" si="1"/>
        <v>30</v>
      </c>
      <c r="B39" s="10" t="s">
        <v>105</v>
      </c>
      <c r="C39" s="9" t="s">
        <v>17</v>
      </c>
      <c r="D39" s="9">
        <v>7</v>
      </c>
      <c r="E39" s="11">
        <v>2500</v>
      </c>
      <c r="F39" s="11">
        <f t="shared" si="0"/>
        <v>17500</v>
      </c>
      <c r="G39" s="9"/>
    </row>
    <row r="40" spans="1:7" s="1" customFormat="1" ht="12.75" x14ac:dyDescent="0.2">
      <c r="A40" s="9">
        <f t="shared" si="1"/>
        <v>31</v>
      </c>
      <c r="B40" s="10" t="s">
        <v>108</v>
      </c>
      <c r="C40" s="9" t="s">
        <v>16</v>
      </c>
      <c r="D40" s="9">
        <v>155</v>
      </c>
      <c r="E40" s="11">
        <v>80</v>
      </c>
      <c r="F40" s="11">
        <f t="shared" si="0"/>
        <v>12400</v>
      </c>
      <c r="G40" s="9"/>
    </row>
    <row r="41" spans="1:7" s="2" customFormat="1" ht="25.5" x14ac:dyDescent="0.2">
      <c r="A41" s="6">
        <f t="shared" si="1"/>
        <v>32</v>
      </c>
      <c r="B41" s="7" t="s">
        <v>109</v>
      </c>
      <c r="C41" s="6" t="s">
        <v>16</v>
      </c>
      <c r="D41" s="6">
        <v>240</v>
      </c>
      <c r="E41" s="8">
        <v>200</v>
      </c>
      <c r="F41" s="8">
        <f t="shared" si="0"/>
        <v>48000</v>
      </c>
      <c r="G41" s="6"/>
    </row>
    <row r="42" spans="1:7" s="1" customFormat="1" ht="12.75" x14ac:dyDescent="0.2">
      <c r="A42" s="9">
        <f t="shared" si="1"/>
        <v>33</v>
      </c>
      <c r="B42" s="10" t="s">
        <v>110</v>
      </c>
      <c r="C42" s="9" t="s">
        <v>30</v>
      </c>
      <c r="D42" s="9">
        <v>88</v>
      </c>
      <c r="E42" s="11">
        <v>223</v>
      </c>
      <c r="F42" s="11">
        <f t="shared" si="0"/>
        <v>19624</v>
      </c>
      <c r="G42" s="9"/>
    </row>
    <row r="43" spans="1:7" s="1" customFormat="1" ht="12.75" x14ac:dyDescent="0.2">
      <c r="A43" s="9">
        <f t="shared" si="1"/>
        <v>34</v>
      </c>
      <c r="B43" s="10" t="s">
        <v>48</v>
      </c>
      <c r="C43" s="9" t="s">
        <v>49</v>
      </c>
      <c r="D43" s="9">
        <f>D42*9/2</f>
        <v>396</v>
      </c>
      <c r="E43" s="11">
        <v>20</v>
      </c>
      <c r="F43" s="11">
        <f t="shared" si="0"/>
        <v>7920</v>
      </c>
      <c r="G43" s="9"/>
    </row>
    <row r="44" spans="1:7" s="1" customFormat="1" ht="12.75" x14ac:dyDescent="0.2">
      <c r="A44" s="9">
        <f t="shared" si="1"/>
        <v>35</v>
      </c>
      <c r="B44" s="10" t="s">
        <v>47</v>
      </c>
      <c r="C44" s="9" t="s">
        <v>49</v>
      </c>
      <c r="D44" s="9">
        <v>105</v>
      </c>
      <c r="E44" s="11">
        <v>14</v>
      </c>
      <c r="F44" s="11">
        <f t="shared" si="0"/>
        <v>1470</v>
      </c>
      <c r="G44" s="9"/>
    </row>
    <row r="45" spans="1:7" s="1" customFormat="1" ht="12.75" x14ac:dyDescent="0.2">
      <c r="A45" s="9">
        <f t="shared" si="1"/>
        <v>36</v>
      </c>
      <c r="B45" s="10" t="s">
        <v>20</v>
      </c>
      <c r="C45" s="9" t="s">
        <v>24</v>
      </c>
      <c r="D45" s="9">
        <v>1</v>
      </c>
      <c r="E45" s="11">
        <v>3000</v>
      </c>
      <c r="F45" s="11">
        <f t="shared" si="0"/>
        <v>3000</v>
      </c>
      <c r="G45" s="9"/>
    </row>
    <row r="46" spans="1:7" s="2" customFormat="1" ht="25.5" customHeight="1" x14ac:dyDescent="0.2">
      <c r="A46" s="6">
        <f t="shared" si="1"/>
        <v>37</v>
      </c>
      <c r="B46" s="7" t="s">
        <v>92</v>
      </c>
      <c r="C46" s="6" t="s">
        <v>16</v>
      </c>
      <c r="D46" s="6">
        <v>10.7</v>
      </c>
      <c r="E46" s="8">
        <v>2500</v>
      </c>
      <c r="F46" s="8">
        <f t="shared" ref="F46:F53" si="2">D46*E46</f>
        <v>26750</v>
      </c>
      <c r="G46" s="6"/>
    </row>
    <row r="47" spans="1:7" s="1" customFormat="1" ht="12.75" x14ac:dyDescent="0.2">
      <c r="A47" s="9">
        <f t="shared" si="1"/>
        <v>38</v>
      </c>
      <c r="B47" s="10" t="s">
        <v>93</v>
      </c>
      <c r="C47" s="9" t="s">
        <v>17</v>
      </c>
      <c r="D47" s="9">
        <f>D46*1.05</f>
        <v>11.234999999999999</v>
      </c>
      <c r="E47" s="11">
        <v>2200</v>
      </c>
      <c r="F47" s="11">
        <f t="shared" si="2"/>
        <v>24717</v>
      </c>
      <c r="G47" s="9"/>
    </row>
    <row r="48" spans="1:7" s="1" customFormat="1" ht="12.75" x14ac:dyDescent="0.2">
      <c r="A48" s="9">
        <f t="shared" si="1"/>
        <v>39</v>
      </c>
      <c r="B48" s="10" t="s">
        <v>86</v>
      </c>
      <c r="C48" s="9" t="s">
        <v>45</v>
      </c>
      <c r="D48" s="9">
        <v>0.54</v>
      </c>
      <c r="E48" s="11">
        <v>27800</v>
      </c>
      <c r="F48" s="11">
        <f t="shared" si="2"/>
        <v>15012.000000000002</v>
      </c>
      <c r="G48" s="9"/>
    </row>
    <row r="49" spans="1:7" s="1" customFormat="1" ht="12.75" x14ac:dyDescent="0.2">
      <c r="A49" s="9">
        <f t="shared" si="1"/>
        <v>40</v>
      </c>
      <c r="B49" s="10" t="s">
        <v>91</v>
      </c>
      <c r="C49" s="9" t="s">
        <v>45</v>
      </c>
      <c r="D49" s="9">
        <v>0.182</v>
      </c>
      <c r="E49" s="11">
        <v>28500</v>
      </c>
      <c r="F49" s="11">
        <f t="shared" si="2"/>
        <v>5187</v>
      </c>
      <c r="G49" s="9"/>
    </row>
    <row r="50" spans="1:7" s="1" customFormat="1" ht="12.75" x14ac:dyDescent="0.2">
      <c r="A50" s="9">
        <f t="shared" si="1"/>
        <v>41</v>
      </c>
      <c r="B50" s="10" t="s">
        <v>88</v>
      </c>
      <c r="C50" s="9" t="s">
        <v>89</v>
      </c>
      <c r="D50" s="9">
        <v>20</v>
      </c>
      <c r="E50" s="11">
        <v>40</v>
      </c>
      <c r="F50" s="11">
        <f t="shared" si="2"/>
        <v>800</v>
      </c>
      <c r="G50" s="9"/>
    </row>
    <row r="51" spans="1:7" s="1" customFormat="1" ht="12.75" x14ac:dyDescent="0.2">
      <c r="A51" s="9">
        <f t="shared" si="1"/>
        <v>42</v>
      </c>
      <c r="B51" s="10" t="s">
        <v>114</v>
      </c>
      <c r="C51" s="9" t="s">
        <v>115</v>
      </c>
      <c r="D51" s="9">
        <v>22</v>
      </c>
      <c r="E51" s="11">
        <v>800</v>
      </c>
      <c r="F51" s="11">
        <f t="shared" si="2"/>
        <v>17600</v>
      </c>
      <c r="G51" s="9"/>
    </row>
    <row r="52" spans="1:7" s="1" customFormat="1" ht="12.75" x14ac:dyDescent="0.2">
      <c r="A52" s="9">
        <f t="shared" si="1"/>
        <v>43</v>
      </c>
      <c r="B52" s="10" t="s">
        <v>116</v>
      </c>
      <c r="C52" s="9" t="s">
        <v>17</v>
      </c>
      <c r="D52" s="9">
        <v>2</v>
      </c>
      <c r="E52" s="11">
        <v>2400</v>
      </c>
      <c r="F52" s="11">
        <f t="shared" si="2"/>
        <v>4800</v>
      </c>
      <c r="G52" s="9"/>
    </row>
    <row r="53" spans="1:7" s="1" customFormat="1" ht="12.75" x14ac:dyDescent="0.2">
      <c r="A53" s="9">
        <f t="shared" si="1"/>
        <v>44</v>
      </c>
      <c r="B53" s="10" t="s">
        <v>117</v>
      </c>
      <c r="C53" s="9" t="s">
        <v>45</v>
      </c>
      <c r="D53" s="9">
        <v>0.1</v>
      </c>
      <c r="E53" s="11">
        <v>27800</v>
      </c>
      <c r="F53" s="11">
        <f t="shared" si="2"/>
        <v>2780</v>
      </c>
      <c r="G53" s="9"/>
    </row>
    <row r="54" spans="1:7" s="2" customFormat="1" ht="25.5" x14ac:dyDescent="0.2">
      <c r="A54" s="6">
        <f t="shared" si="1"/>
        <v>45</v>
      </c>
      <c r="B54" s="7" t="s">
        <v>111</v>
      </c>
      <c r="C54" s="6" t="s">
        <v>16</v>
      </c>
      <c r="D54" s="6">
        <v>106.1</v>
      </c>
      <c r="E54" s="8">
        <v>350</v>
      </c>
      <c r="F54" s="8">
        <f>D54*E54</f>
        <v>37135</v>
      </c>
      <c r="G54" s="6"/>
    </row>
    <row r="55" spans="1:7" s="1" customFormat="1" ht="12.75" x14ac:dyDescent="0.2">
      <c r="A55" s="9">
        <f t="shared" si="1"/>
        <v>46</v>
      </c>
      <c r="B55" s="10" t="s">
        <v>28</v>
      </c>
      <c r="C55" s="9" t="s">
        <v>17</v>
      </c>
      <c r="D55" s="9">
        <v>2</v>
      </c>
      <c r="E55" s="11">
        <v>8800</v>
      </c>
      <c r="F55" s="11">
        <f>D55*E55</f>
        <v>17600</v>
      </c>
      <c r="G55" s="9"/>
    </row>
    <row r="56" spans="1:7" s="1" customFormat="1" ht="12.75" x14ac:dyDescent="0.2">
      <c r="A56" s="9">
        <f t="shared" si="1"/>
        <v>47</v>
      </c>
      <c r="B56" s="10" t="s">
        <v>46</v>
      </c>
      <c r="C56" s="9" t="s">
        <v>17</v>
      </c>
      <c r="D56" s="9">
        <v>2.5</v>
      </c>
      <c r="E56" s="11">
        <v>8800</v>
      </c>
      <c r="F56" s="11">
        <f>D56*E56</f>
        <v>22000</v>
      </c>
      <c r="G56" s="9"/>
    </row>
    <row r="57" spans="1:7" s="1" customFormat="1" ht="12.75" x14ac:dyDescent="0.2">
      <c r="A57" s="9">
        <f t="shared" si="1"/>
        <v>48</v>
      </c>
      <c r="B57" s="10" t="s">
        <v>112</v>
      </c>
      <c r="C57" s="9" t="s">
        <v>17</v>
      </c>
      <c r="D57" s="9">
        <v>0.6</v>
      </c>
      <c r="E57" s="11">
        <v>14000</v>
      </c>
      <c r="F57" s="11">
        <f>D57*E57</f>
        <v>8400</v>
      </c>
      <c r="G57" s="9"/>
    </row>
    <row r="58" spans="1:7" s="1" customFormat="1" ht="12.75" x14ac:dyDescent="0.2">
      <c r="A58" s="9">
        <f t="shared" si="1"/>
        <v>49</v>
      </c>
      <c r="B58" s="10" t="s">
        <v>113</v>
      </c>
      <c r="C58" s="9" t="s">
        <v>17</v>
      </c>
      <c r="D58" s="9">
        <v>0.5</v>
      </c>
      <c r="E58" s="11">
        <v>8800</v>
      </c>
      <c r="F58" s="11">
        <f>D58*E58</f>
        <v>4400</v>
      </c>
      <c r="G58" s="9"/>
    </row>
    <row r="59" spans="1:7" s="1" customFormat="1" ht="12.75" x14ac:dyDescent="0.2">
      <c r="A59" s="9">
        <f t="shared" si="1"/>
        <v>50</v>
      </c>
      <c r="B59" s="10" t="s">
        <v>21</v>
      </c>
      <c r="C59" s="9" t="s">
        <v>16</v>
      </c>
      <c r="D59" s="9">
        <v>100</v>
      </c>
      <c r="E59" s="11">
        <v>25</v>
      </c>
      <c r="F59" s="11">
        <f t="shared" si="0"/>
        <v>2500</v>
      </c>
      <c r="G59" s="9"/>
    </row>
    <row r="60" spans="1:7" s="1" customFormat="1" ht="12.75" x14ac:dyDescent="0.2">
      <c r="A60" s="9">
        <f t="shared" si="1"/>
        <v>51</v>
      </c>
      <c r="B60" s="10" t="s">
        <v>31</v>
      </c>
      <c r="C60" s="9" t="s">
        <v>32</v>
      </c>
      <c r="D60" s="9">
        <v>20</v>
      </c>
      <c r="E60" s="11">
        <v>708</v>
      </c>
      <c r="F60" s="11">
        <f t="shared" si="0"/>
        <v>14160</v>
      </c>
      <c r="G60" s="9"/>
    </row>
    <row r="61" spans="1:7" s="2" customFormat="1" ht="12.75" x14ac:dyDescent="0.2">
      <c r="A61" s="6">
        <f t="shared" si="1"/>
        <v>52</v>
      </c>
      <c r="B61" s="7" t="s">
        <v>29</v>
      </c>
      <c r="C61" s="6" t="s">
        <v>16</v>
      </c>
      <c r="D61" s="6">
        <v>106</v>
      </c>
      <c r="E61" s="8">
        <v>500</v>
      </c>
      <c r="F61" s="8">
        <f t="shared" si="0"/>
        <v>53000</v>
      </c>
      <c r="G61" s="6"/>
    </row>
    <row r="62" spans="1:7" s="1" customFormat="1" ht="12.75" x14ac:dyDescent="0.2">
      <c r="A62" s="9">
        <f t="shared" si="1"/>
        <v>53</v>
      </c>
      <c r="B62" s="10" t="s">
        <v>28</v>
      </c>
      <c r="C62" s="9" t="s">
        <v>17</v>
      </c>
      <c r="D62" s="9">
        <v>1.5</v>
      </c>
      <c r="E62" s="11">
        <v>8800</v>
      </c>
      <c r="F62" s="11">
        <f t="shared" si="0"/>
        <v>13200</v>
      </c>
      <c r="G62" s="9"/>
    </row>
    <row r="63" spans="1:7" s="1" customFormat="1" ht="12.75" x14ac:dyDescent="0.2">
      <c r="A63" s="9">
        <f t="shared" si="1"/>
        <v>54</v>
      </c>
      <c r="B63" s="10" t="s">
        <v>46</v>
      </c>
      <c r="C63" s="9" t="s">
        <v>17</v>
      </c>
      <c r="D63" s="9">
        <v>2</v>
      </c>
      <c r="E63" s="11">
        <v>8800</v>
      </c>
      <c r="F63" s="11">
        <f t="shared" si="0"/>
        <v>17600</v>
      </c>
      <c r="G63" s="9"/>
    </row>
    <row r="64" spans="1:7" s="1" customFormat="1" ht="12.75" x14ac:dyDescent="0.2">
      <c r="A64" s="9">
        <f t="shared" si="1"/>
        <v>55</v>
      </c>
      <c r="B64" s="10" t="s">
        <v>96</v>
      </c>
      <c r="C64" s="9" t="s">
        <v>16</v>
      </c>
      <c r="D64" s="9">
        <f>D61*1.1</f>
        <v>116.60000000000001</v>
      </c>
      <c r="E64" s="11">
        <v>230</v>
      </c>
      <c r="F64" s="11">
        <f t="shared" si="0"/>
        <v>26818.000000000004</v>
      </c>
      <c r="G64" s="9"/>
    </row>
    <row r="65" spans="1:7" s="1" customFormat="1" ht="12.75" x14ac:dyDescent="0.2">
      <c r="A65" s="9">
        <f t="shared" si="1"/>
        <v>56</v>
      </c>
      <c r="B65" s="10" t="s">
        <v>35</v>
      </c>
      <c r="C65" s="9" t="s">
        <v>18</v>
      </c>
      <c r="D65" s="9">
        <v>5</v>
      </c>
      <c r="E65" s="11">
        <v>280</v>
      </c>
      <c r="F65" s="11">
        <f t="shared" si="0"/>
        <v>1400</v>
      </c>
      <c r="G65" s="9"/>
    </row>
    <row r="66" spans="1:7" s="1" customFormat="1" ht="12.75" x14ac:dyDescent="0.2">
      <c r="A66" s="9">
        <f t="shared" si="1"/>
        <v>57</v>
      </c>
      <c r="B66" s="10" t="s">
        <v>34</v>
      </c>
      <c r="C66" s="9" t="s">
        <v>18</v>
      </c>
      <c r="D66" s="9">
        <v>6</v>
      </c>
      <c r="E66" s="11">
        <v>450</v>
      </c>
      <c r="F66" s="11">
        <f t="shared" si="0"/>
        <v>2700</v>
      </c>
      <c r="G66" s="9"/>
    </row>
    <row r="67" spans="1:7" s="1" customFormat="1" ht="12.75" x14ac:dyDescent="0.2">
      <c r="A67" s="9">
        <f t="shared" si="1"/>
        <v>58</v>
      </c>
      <c r="B67" s="10" t="s">
        <v>39</v>
      </c>
      <c r="C67" s="9" t="s">
        <v>18</v>
      </c>
      <c r="D67" s="9">
        <v>14</v>
      </c>
      <c r="E67" s="11">
        <v>100</v>
      </c>
      <c r="F67" s="11">
        <f>D67*E67</f>
        <v>1400</v>
      </c>
      <c r="G67" s="9"/>
    </row>
    <row r="68" spans="1:7" s="1" customFormat="1" ht="12.75" x14ac:dyDescent="0.2">
      <c r="A68" s="9">
        <f t="shared" si="1"/>
        <v>59</v>
      </c>
      <c r="B68" s="10" t="s">
        <v>33</v>
      </c>
      <c r="C68" s="9" t="s">
        <v>18</v>
      </c>
      <c r="D68" s="9">
        <v>2</v>
      </c>
      <c r="E68" s="11">
        <v>450</v>
      </c>
      <c r="F68" s="11">
        <f t="shared" si="0"/>
        <v>900</v>
      </c>
      <c r="G68" s="9"/>
    </row>
    <row r="69" spans="1:7" s="1" customFormat="1" ht="12.75" x14ac:dyDescent="0.2">
      <c r="A69" s="9">
        <f t="shared" si="1"/>
        <v>60</v>
      </c>
      <c r="B69" s="10" t="s">
        <v>43</v>
      </c>
      <c r="C69" s="9" t="s">
        <v>18</v>
      </c>
      <c r="D69" s="9">
        <v>6</v>
      </c>
      <c r="E69" s="11">
        <v>200</v>
      </c>
      <c r="F69" s="11">
        <f t="shared" si="0"/>
        <v>1200</v>
      </c>
      <c r="G69" s="9"/>
    </row>
    <row r="70" spans="1:7" s="1" customFormat="1" ht="12.75" x14ac:dyDescent="0.2">
      <c r="A70" s="9">
        <f t="shared" si="1"/>
        <v>61</v>
      </c>
      <c r="B70" s="10" t="s">
        <v>36</v>
      </c>
      <c r="C70" s="9" t="s">
        <v>18</v>
      </c>
      <c r="D70" s="9">
        <v>6</v>
      </c>
      <c r="E70" s="11">
        <v>115</v>
      </c>
      <c r="F70" s="11">
        <f t="shared" si="0"/>
        <v>690</v>
      </c>
      <c r="G70" s="9"/>
    </row>
    <row r="71" spans="1:7" s="1" customFormat="1" ht="12.75" x14ac:dyDescent="0.2">
      <c r="A71" s="9">
        <f t="shared" si="1"/>
        <v>62</v>
      </c>
      <c r="B71" s="10" t="s">
        <v>37</v>
      </c>
      <c r="C71" s="9" t="s">
        <v>18</v>
      </c>
      <c r="D71" s="9">
        <v>4</v>
      </c>
      <c r="E71" s="11">
        <v>105</v>
      </c>
      <c r="F71" s="11">
        <f t="shared" si="0"/>
        <v>420</v>
      </c>
      <c r="G71" s="9"/>
    </row>
    <row r="72" spans="1:7" s="1" customFormat="1" ht="12.75" x14ac:dyDescent="0.2">
      <c r="A72" s="9">
        <f t="shared" si="1"/>
        <v>63</v>
      </c>
      <c r="B72" s="10" t="s">
        <v>38</v>
      </c>
      <c r="C72" s="9" t="s">
        <v>18</v>
      </c>
      <c r="D72" s="9">
        <v>20</v>
      </c>
      <c r="E72" s="11">
        <v>105</v>
      </c>
      <c r="F72" s="11">
        <f t="shared" si="0"/>
        <v>2100</v>
      </c>
      <c r="G72" s="9"/>
    </row>
    <row r="73" spans="1:7" s="1" customFormat="1" ht="12.75" x14ac:dyDescent="0.2">
      <c r="A73" s="9">
        <f t="shared" si="1"/>
        <v>64</v>
      </c>
      <c r="B73" s="10" t="s">
        <v>40</v>
      </c>
      <c r="C73" s="9" t="s">
        <v>18</v>
      </c>
      <c r="D73" s="9">
        <v>1500</v>
      </c>
      <c r="E73" s="11">
        <v>1.5</v>
      </c>
      <c r="F73" s="11">
        <f t="shared" si="0"/>
        <v>2250</v>
      </c>
      <c r="G73" s="9"/>
    </row>
    <row r="74" spans="1:7" s="1" customFormat="1" ht="12.75" x14ac:dyDescent="0.2">
      <c r="A74" s="9">
        <f t="shared" si="1"/>
        <v>65</v>
      </c>
      <c r="B74" s="10" t="s">
        <v>44</v>
      </c>
      <c r="C74" s="9" t="s">
        <v>18</v>
      </c>
      <c r="D74" s="9">
        <v>19</v>
      </c>
      <c r="E74" s="11">
        <v>250</v>
      </c>
      <c r="F74" s="11">
        <f t="shared" si="0"/>
        <v>4750</v>
      </c>
      <c r="G74" s="9"/>
    </row>
    <row r="75" spans="1:7" s="1" customFormat="1" ht="12.75" x14ac:dyDescent="0.2">
      <c r="A75" s="9">
        <f t="shared" si="1"/>
        <v>66</v>
      </c>
      <c r="B75" s="16" t="s">
        <v>42</v>
      </c>
      <c r="C75" s="9" t="s">
        <v>18</v>
      </c>
      <c r="D75" s="9">
        <v>10</v>
      </c>
      <c r="E75" s="11">
        <v>250</v>
      </c>
      <c r="F75" s="11">
        <f t="shared" si="0"/>
        <v>2500</v>
      </c>
      <c r="G75" s="9"/>
    </row>
    <row r="76" spans="1:7" s="1" customFormat="1" ht="12.75" x14ac:dyDescent="0.2">
      <c r="A76" s="9">
        <f t="shared" si="1"/>
        <v>67</v>
      </c>
      <c r="B76" s="10" t="s">
        <v>41</v>
      </c>
      <c r="C76" s="9" t="s">
        <v>16</v>
      </c>
      <c r="D76" s="9">
        <f>D64</f>
        <v>116.60000000000001</v>
      </c>
      <c r="E76" s="11">
        <v>25</v>
      </c>
      <c r="F76" s="11">
        <f t="shared" si="0"/>
        <v>2915</v>
      </c>
      <c r="G76" s="9"/>
    </row>
    <row r="77" spans="1:7" s="2" customFormat="1" ht="12.75" x14ac:dyDescent="0.2">
      <c r="A77" s="6">
        <f t="shared" si="1"/>
        <v>68</v>
      </c>
      <c r="B77" s="7" t="s">
        <v>75</v>
      </c>
      <c r="C77" s="6" t="s">
        <v>16</v>
      </c>
      <c r="D77" s="6">
        <v>18.3</v>
      </c>
      <c r="E77" s="8">
        <v>3600</v>
      </c>
      <c r="F77" s="8">
        <f t="shared" si="0"/>
        <v>65880</v>
      </c>
      <c r="G77" s="6"/>
    </row>
    <row r="78" spans="1:7" s="2" customFormat="1" ht="12" customHeight="1" x14ac:dyDescent="0.2">
      <c r="A78" s="6">
        <f t="shared" ref="A78:A115" si="3">A77+1</f>
        <v>69</v>
      </c>
      <c r="B78" s="7" t="s">
        <v>97</v>
      </c>
      <c r="C78" s="6" t="s">
        <v>16</v>
      </c>
      <c r="D78" s="6">
        <v>190</v>
      </c>
      <c r="E78" s="8">
        <v>200</v>
      </c>
      <c r="F78" s="8">
        <f t="shared" si="0"/>
        <v>38000</v>
      </c>
      <c r="G78" s="6"/>
    </row>
    <row r="79" spans="1:7" s="2" customFormat="1" ht="12.75" x14ac:dyDescent="0.2">
      <c r="A79" s="9">
        <f t="shared" si="3"/>
        <v>70</v>
      </c>
      <c r="B79" s="10" t="s">
        <v>98</v>
      </c>
      <c r="C79" s="9" t="s">
        <v>17</v>
      </c>
      <c r="D79" s="9">
        <f>D78*0.03</f>
        <v>5.7</v>
      </c>
      <c r="E79" s="11">
        <v>800</v>
      </c>
      <c r="F79" s="11">
        <f t="shared" si="0"/>
        <v>4560</v>
      </c>
      <c r="G79" s="6"/>
    </row>
    <row r="80" spans="1:7" s="2" customFormat="1" ht="12.75" x14ac:dyDescent="0.2">
      <c r="A80" s="9">
        <f t="shared" si="3"/>
        <v>71</v>
      </c>
      <c r="B80" s="10" t="s">
        <v>99</v>
      </c>
      <c r="C80" s="9" t="s">
        <v>19</v>
      </c>
      <c r="D80" s="9">
        <v>40</v>
      </c>
      <c r="E80" s="11">
        <v>180</v>
      </c>
      <c r="F80" s="11">
        <f t="shared" si="0"/>
        <v>7200</v>
      </c>
      <c r="G80" s="6"/>
    </row>
    <row r="81" spans="1:7" s="2" customFormat="1" ht="12.75" x14ac:dyDescent="0.2">
      <c r="A81" s="9">
        <f t="shared" si="3"/>
        <v>72</v>
      </c>
      <c r="B81" s="10" t="s">
        <v>102</v>
      </c>
      <c r="C81" s="9" t="s">
        <v>49</v>
      </c>
      <c r="D81" s="9">
        <f>D78*2</f>
        <v>380</v>
      </c>
      <c r="E81" s="11">
        <v>26</v>
      </c>
      <c r="F81" s="11">
        <f t="shared" si="0"/>
        <v>9880</v>
      </c>
      <c r="G81" s="6"/>
    </row>
    <row r="82" spans="1:7" s="2" customFormat="1" ht="12.75" x14ac:dyDescent="0.2">
      <c r="A82" s="6">
        <f t="shared" si="3"/>
        <v>73</v>
      </c>
      <c r="B82" s="7" t="s">
        <v>100</v>
      </c>
      <c r="C82" s="6" t="s">
        <v>16</v>
      </c>
      <c r="D82" s="6">
        <v>138</v>
      </c>
      <c r="E82" s="8">
        <v>200</v>
      </c>
      <c r="F82" s="8">
        <f t="shared" si="0"/>
        <v>27600</v>
      </c>
      <c r="G82" s="6"/>
    </row>
    <row r="83" spans="1:7" s="1" customFormat="1" ht="12.75" x14ac:dyDescent="0.2">
      <c r="A83" s="9">
        <f t="shared" si="3"/>
        <v>74</v>
      </c>
      <c r="B83" s="10" t="s">
        <v>98</v>
      </c>
      <c r="C83" s="9" t="s">
        <v>17</v>
      </c>
      <c r="D83" s="9">
        <f>D82*0.05</f>
        <v>6.9</v>
      </c>
      <c r="E83" s="11">
        <v>800</v>
      </c>
      <c r="F83" s="11">
        <f t="shared" si="0"/>
        <v>5520</v>
      </c>
      <c r="G83" s="9"/>
    </row>
    <row r="84" spans="1:7" s="1" customFormat="1" ht="12.75" x14ac:dyDescent="0.2">
      <c r="A84" s="9">
        <f t="shared" si="3"/>
        <v>75</v>
      </c>
      <c r="B84" s="10" t="s">
        <v>99</v>
      </c>
      <c r="C84" s="9" t="s">
        <v>19</v>
      </c>
      <c r="D84" s="9">
        <f>D83*10</f>
        <v>69</v>
      </c>
      <c r="E84" s="11">
        <v>180</v>
      </c>
      <c r="F84" s="11">
        <f t="shared" si="0"/>
        <v>12420</v>
      </c>
      <c r="G84" s="9"/>
    </row>
    <row r="85" spans="1:7" s="1" customFormat="1" ht="12.75" x14ac:dyDescent="0.2">
      <c r="A85" s="9">
        <f t="shared" si="3"/>
        <v>76</v>
      </c>
      <c r="B85" s="10" t="s">
        <v>101</v>
      </c>
      <c r="C85" s="9" t="s">
        <v>18</v>
      </c>
      <c r="D85" s="9">
        <v>46</v>
      </c>
      <c r="E85" s="11">
        <v>350</v>
      </c>
      <c r="F85" s="11">
        <f t="shared" si="0"/>
        <v>16100</v>
      </c>
      <c r="G85" s="9"/>
    </row>
    <row r="86" spans="1:7" s="1" customFormat="1" ht="12.75" x14ac:dyDescent="0.2">
      <c r="A86" s="9">
        <f t="shared" si="3"/>
        <v>77</v>
      </c>
      <c r="B86" s="10" t="s">
        <v>102</v>
      </c>
      <c r="C86" s="9" t="s">
        <v>49</v>
      </c>
      <c r="D86" s="9">
        <f>D82*2</f>
        <v>276</v>
      </c>
      <c r="E86" s="11">
        <v>26</v>
      </c>
      <c r="F86" s="11">
        <f t="shared" si="0"/>
        <v>7176</v>
      </c>
      <c r="G86" s="9"/>
    </row>
    <row r="87" spans="1:7" s="2" customFormat="1" ht="12.75" x14ac:dyDescent="0.2">
      <c r="A87" s="6">
        <f t="shared" si="3"/>
        <v>78</v>
      </c>
      <c r="B87" s="7" t="s">
        <v>50</v>
      </c>
      <c r="C87" s="6" t="s">
        <v>69</v>
      </c>
      <c r="D87" s="6">
        <v>1</v>
      </c>
      <c r="E87" s="8">
        <v>30000</v>
      </c>
      <c r="F87" s="8">
        <f t="shared" si="0"/>
        <v>30000</v>
      </c>
      <c r="G87" s="6"/>
    </row>
    <row r="88" spans="1:7" s="1" customFormat="1" ht="12.75" x14ac:dyDescent="0.2">
      <c r="A88" s="9">
        <f t="shared" si="3"/>
        <v>79</v>
      </c>
      <c r="B88" s="10" t="s">
        <v>63</v>
      </c>
      <c r="C88" s="9" t="s">
        <v>49</v>
      </c>
      <c r="D88" s="9">
        <v>15</v>
      </c>
      <c r="E88" s="11">
        <v>29</v>
      </c>
      <c r="F88" s="11">
        <f t="shared" si="0"/>
        <v>435</v>
      </c>
      <c r="G88" s="9"/>
    </row>
    <row r="89" spans="1:7" s="1" customFormat="1" ht="12.75" x14ac:dyDescent="0.2">
      <c r="A89" s="9">
        <f t="shared" si="3"/>
        <v>80</v>
      </c>
      <c r="B89" s="10" t="s">
        <v>64</v>
      </c>
      <c r="C89" s="9" t="s">
        <v>18</v>
      </c>
      <c r="D89" s="9">
        <v>1</v>
      </c>
      <c r="E89" s="11">
        <v>800</v>
      </c>
      <c r="F89" s="11">
        <f t="shared" si="0"/>
        <v>800</v>
      </c>
      <c r="G89" s="9"/>
    </row>
    <row r="90" spans="1:7" s="1" customFormat="1" ht="12.75" x14ac:dyDescent="0.2">
      <c r="A90" s="9">
        <f t="shared" si="3"/>
        <v>81</v>
      </c>
      <c r="B90" s="10" t="s">
        <v>65</v>
      </c>
      <c r="C90" s="9" t="s">
        <v>49</v>
      </c>
      <c r="D90" s="9">
        <v>2</v>
      </c>
      <c r="E90" s="11">
        <v>40</v>
      </c>
      <c r="F90" s="11">
        <f t="shared" si="0"/>
        <v>80</v>
      </c>
      <c r="G90" s="9"/>
    </row>
    <row r="91" spans="1:7" s="1" customFormat="1" ht="12.75" x14ac:dyDescent="0.2">
      <c r="A91" s="9">
        <f t="shared" si="3"/>
        <v>82</v>
      </c>
      <c r="B91" s="10" t="s">
        <v>66</v>
      </c>
      <c r="C91" s="9" t="s">
        <v>18</v>
      </c>
      <c r="D91" s="9">
        <v>1</v>
      </c>
      <c r="E91" s="11">
        <v>700</v>
      </c>
      <c r="F91" s="11">
        <f t="shared" si="0"/>
        <v>700</v>
      </c>
      <c r="G91" s="9"/>
    </row>
    <row r="92" spans="1:7" s="2" customFormat="1" ht="12.75" x14ac:dyDescent="0.2">
      <c r="A92" s="9">
        <f t="shared" si="3"/>
        <v>83</v>
      </c>
      <c r="B92" s="10" t="s">
        <v>62</v>
      </c>
      <c r="C92" s="9" t="s">
        <v>18</v>
      </c>
      <c r="D92" s="9">
        <v>1</v>
      </c>
      <c r="E92" s="11">
        <v>350</v>
      </c>
      <c r="F92" s="11">
        <f t="shared" si="0"/>
        <v>350</v>
      </c>
      <c r="G92" s="6"/>
    </row>
    <row r="93" spans="1:7" s="1" customFormat="1" ht="12.75" x14ac:dyDescent="0.2">
      <c r="A93" s="9">
        <f t="shared" si="3"/>
        <v>84</v>
      </c>
      <c r="B93" s="10" t="s">
        <v>61</v>
      </c>
      <c r="C93" s="9" t="s">
        <v>18</v>
      </c>
      <c r="D93" s="9">
        <v>7</v>
      </c>
      <c r="E93" s="11">
        <v>120</v>
      </c>
      <c r="F93" s="11">
        <f t="shared" si="0"/>
        <v>840</v>
      </c>
      <c r="G93" s="9"/>
    </row>
    <row r="94" spans="1:7" s="1" customFormat="1" ht="12.75" x14ac:dyDescent="0.2">
      <c r="A94" s="9">
        <f t="shared" si="3"/>
        <v>85</v>
      </c>
      <c r="B94" s="10" t="s">
        <v>52</v>
      </c>
      <c r="C94" s="9" t="s">
        <v>18</v>
      </c>
      <c r="D94" s="9">
        <v>1</v>
      </c>
      <c r="E94" s="11">
        <v>120</v>
      </c>
      <c r="F94" s="11">
        <f t="shared" si="0"/>
        <v>120</v>
      </c>
      <c r="G94" s="9"/>
    </row>
    <row r="95" spans="1:7" s="1" customFormat="1" ht="12.75" x14ac:dyDescent="0.2">
      <c r="A95" s="9">
        <f t="shared" si="3"/>
        <v>86</v>
      </c>
      <c r="B95" s="10" t="s">
        <v>51</v>
      </c>
      <c r="C95" s="9" t="s">
        <v>18</v>
      </c>
      <c r="D95" s="9">
        <v>3</v>
      </c>
      <c r="E95" s="11">
        <v>800</v>
      </c>
      <c r="F95" s="11">
        <f t="shared" si="0"/>
        <v>2400</v>
      </c>
      <c r="G95" s="9"/>
    </row>
    <row r="96" spans="1:7" s="2" customFormat="1" ht="12.75" x14ac:dyDescent="0.2">
      <c r="A96" s="9">
        <f t="shared" si="3"/>
        <v>87</v>
      </c>
      <c r="B96" s="10" t="s">
        <v>53</v>
      </c>
      <c r="C96" s="9" t="s">
        <v>49</v>
      </c>
      <c r="D96" s="9">
        <v>200</v>
      </c>
      <c r="E96" s="11">
        <v>29</v>
      </c>
      <c r="F96" s="11">
        <f t="shared" si="0"/>
        <v>5800</v>
      </c>
      <c r="G96" s="6"/>
    </row>
    <row r="97" spans="1:7" s="1" customFormat="1" ht="12.75" x14ac:dyDescent="0.2">
      <c r="A97" s="9">
        <f t="shared" si="3"/>
        <v>88</v>
      </c>
      <c r="B97" s="10" t="s">
        <v>54</v>
      </c>
      <c r="C97" s="9" t="s">
        <v>49</v>
      </c>
      <c r="D97" s="9">
        <v>150</v>
      </c>
      <c r="E97" s="11">
        <v>20</v>
      </c>
      <c r="F97" s="11">
        <f t="shared" ref="F97:F114" si="4">D97*E97</f>
        <v>3000</v>
      </c>
      <c r="G97" s="9"/>
    </row>
    <row r="98" spans="1:7" s="1" customFormat="1" ht="12.75" x14ac:dyDescent="0.2">
      <c r="A98" s="9">
        <f t="shared" si="3"/>
        <v>89</v>
      </c>
      <c r="B98" s="10" t="s">
        <v>55</v>
      </c>
      <c r="C98" s="9" t="s">
        <v>49</v>
      </c>
      <c r="D98" s="9">
        <v>200</v>
      </c>
      <c r="E98" s="11">
        <v>5.5</v>
      </c>
      <c r="F98" s="11">
        <f t="shared" si="4"/>
        <v>1100</v>
      </c>
      <c r="G98" s="9"/>
    </row>
    <row r="99" spans="1:7" s="2" customFormat="1" ht="12.75" x14ac:dyDescent="0.2">
      <c r="A99" s="9">
        <f t="shared" si="3"/>
        <v>90</v>
      </c>
      <c r="B99" s="10" t="s">
        <v>67</v>
      </c>
      <c r="C99" s="9" t="s">
        <v>49</v>
      </c>
      <c r="D99" s="9">
        <v>100</v>
      </c>
      <c r="E99" s="11">
        <v>7</v>
      </c>
      <c r="F99" s="11">
        <f t="shared" si="4"/>
        <v>700</v>
      </c>
      <c r="G99" s="6"/>
    </row>
    <row r="100" spans="1:7" s="2" customFormat="1" ht="12.75" x14ac:dyDescent="0.2">
      <c r="A100" s="9">
        <f t="shared" si="3"/>
        <v>91</v>
      </c>
      <c r="B100" s="10" t="s">
        <v>56</v>
      </c>
      <c r="C100" s="9" t="s">
        <v>18</v>
      </c>
      <c r="D100" s="9">
        <v>20</v>
      </c>
      <c r="E100" s="11">
        <v>25</v>
      </c>
      <c r="F100" s="11">
        <f t="shared" si="4"/>
        <v>500</v>
      </c>
      <c r="G100" s="6"/>
    </row>
    <row r="101" spans="1:7" s="1" customFormat="1" ht="12.75" x14ac:dyDescent="0.2">
      <c r="A101" s="9">
        <f t="shared" si="3"/>
        <v>92</v>
      </c>
      <c r="B101" s="10" t="s">
        <v>57</v>
      </c>
      <c r="C101" s="9" t="s">
        <v>18</v>
      </c>
      <c r="D101" s="9">
        <v>54</v>
      </c>
      <c r="E101" s="11">
        <v>10</v>
      </c>
      <c r="F101" s="11">
        <f t="shared" si="4"/>
        <v>540</v>
      </c>
      <c r="G101" s="9"/>
    </row>
    <row r="102" spans="1:7" s="1" customFormat="1" ht="12.75" x14ac:dyDescent="0.2">
      <c r="A102" s="9">
        <f t="shared" si="3"/>
        <v>93</v>
      </c>
      <c r="B102" s="10" t="s">
        <v>58</v>
      </c>
      <c r="C102" s="9" t="s">
        <v>18</v>
      </c>
      <c r="D102" s="9">
        <v>40</v>
      </c>
      <c r="E102" s="11">
        <v>75</v>
      </c>
      <c r="F102" s="11">
        <f t="shared" si="4"/>
        <v>3000</v>
      </c>
      <c r="G102" s="9"/>
    </row>
    <row r="103" spans="1:7" s="1" customFormat="1" ht="12.75" x14ac:dyDescent="0.2">
      <c r="A103" s="9">
        <f t="shared" si="3"/>
        <v>94</v>
      </c>
      <c r="B103" s="10" t="s">
        <v>59</v>
      </c>
      <c r="C103" s="9" t="s">
        <v>18</v>
      </c>
      <c r="D103" s="9">
        <v>11</v>
      </c>
      <c r="E103" s="11">
        <v>90</v>
      </c>
      <c r="F103" s="11">
        <f t="shared" si="4"/>
        <v>990</v>
      </c>
      <c r="G103" s="9"/>
    </row>
    <row r="104" spans="1:7" s="1" customFormat="1" ht="12.75" x14ac:dyDescent="0.2">
      <c r="A104" s="9">
        <f t="shared" si="3"/>
        <v>95</v>
      </c>
      <c r="B104" s="10" t="s">
        <v>60</v>
      </c>
      <c r="C104" s="9" t="s">
        <v>18</v>
      </c>
      <c r="D104" s="9">
        <v>3</v>
      </c>
      <c r="E104" s="11">
        <v>90</v>
      </c>
      <c r="F104" s="11">
        <f t="shared" si="4"/>
        <v>270</v>
      </c>
      <c r="G104" s="9"/>
    </row>
    <row r="105" spans="1:7" s="1" customFormat="1" ht="12.75" x14ac:dyDescent="0.2">
      <c r="A105" s="9">
        <f t="shared" si="3"/>
        <v>96</v>
      </c>
      <c r="B105" s="10" t="s">
        <v>70</v>
      </c>
      <c r="C105" s="9" t="s">
        <v>18</v>
      </c>
      <c r="D105" s="9">
        <v>2</v>
      </c>
      <c r="E105" s="11">
        <v>250</v>
      </c>
      <c r="F105" s="11">
        <f t="shared" si="4"/>
        <v>500</v>
      </c>
      <c r="G105" s="9"/>
    </row>
    <row r="106" spans="1:7" s="1" customFormat="1" ht="12.75" x14ac:dyDescent="0.2">
      <c r="A106" s="9">
        <f t="shared" si="3"/>
        <v>97</v>
      </c>
      <c r="B106" s="10" t="s">
        <v>71</v>
      </c>
      <c r="C106" s="9" t="s">
        <v>18</v>
      </c>
      <c r="D106" s="9">
        <v>12</v>
      </c>
      <c r="E106" s="11">
        <v>35</v>
      </c>
      <c r="F106" s="11">
        <f t="shared" si="4"/>
        <v>420</v>
      </c>
      <c r="G106" s="9"/>
    </row>
    <row r="107" spans="1:7" s="1" customFormat="1" ht="12.75" x14ac:dyDescent="0.2">
      <c r="A107" s="9">
        <f t="shared" si="3"/>
        <v>98</v>
      </c>
      <c r="B107" s="10" t="s">
        <v>72</v>
      </c>
      <c r="C107" s="9" t="s">
        <v>18</v>
      </c>
      <c r="D107" s="9">
        <v>2</v>
      </c>
      <c r="E107" s="11">
        <v>400</v>
      </c>
      <c r="F107" s="11">
        <f t="shared" si="4"/>
        <v>800</v>
      </c>
      <c r="G107" s="9"/>
    </row>
    <row r="108" spans="1:7" s="1" customFormat="1" ht="12.75" x14ac:dyDescent="0.2">
      <c r="A108" s="9">
        <f t="shared" si="3"/>
        <v>99</v>
      </c>
      <c r="B108" s="10" t="s">
        <v>68</v>
      </c>
      <c r="C108" s="9" t="s">
        <v>24</v>
      </c>
      <c r="D108" s="9">
        <v>1</v>
      </c>
      <c r="E108" s="11">
        <v>3000</v>
      </c>
      <c r="F108" s="11">
        <f t="shared" si="4"/>
        <v>3000</v>
      </c>
      <c r="G108" s="9"/>
    </row>
    <row r="109" spans="1:7" s="2" customFormat="1" ht="12.75" x14ac:dyDescent="0.2">
      <c r="A109" s="6">
        <f t="shared" si="3"/>
        <v>100</v>
      </c>
      <c r="B109" s="7" t="s">
        <v>73</v>
      </c>
      <c r="C109" s="6" t="s">
        <v>74</v>
      </c>
      <c r="D109" s="6">
        <v>10</v>
      </c>
      <c r="E109" s="8">
        <v>1500</v>
      </c>
      <c r="F109" s="8">
        <f t="shared" si="4"/>
        <v>15000</v>
      </c>
      <c r="G109" s="6"/>
    </row>
    <row r="110" spans="1:7" s="1" customFormat="1" ht="12.75" x14ac:dyDescent="0.2">
      <c r="A110" s="9">
        <f t="shared" si="3"/>
        <v>101</v>
      </c>
      <c r="B110" s="10" t="s">
        <v>76</v>
      </c>
      <c r="C110" s="9" t="s">
        <v>24</v>
      </c>
      <c r="D110" s="9">
        <v>1</v>
      </c>
      <c r="E110" s="11">
        <v>25000</v>
      </c>
      <c r="F110" s="11">
        <f t="shared" si="4"/>
        <v>25000</v>
      </c>
      <c r="G110" s="9"/>
    </row>
    <row r="111" spans="1:7" s="2" customFormat="1" ht="12.75" x14ac:dyDescent="0.2">
      <c r="A111" s="6">
        <f t="shared" si="3"/>
        <v>102</v>
      </c>
      <c r="B111" s="7" t="s">
        <v>77</v>
      </c>
      <c r="C111" s="6" t="s">
        <v>18</v>
      </c>
      <c r="D111" s="6">
        <v>1</v>
      </c>
      <c r="E111" s="8">
        <v>2000</v>
      </c>
      <c r="F111" s="8">
        <f t="shared" si="4"/>
        <v>2000</v>
      </c>
      <c r="G111" s="6"/>
    </row>
    <row r="112" spans="1:7" s="1" customFormat="1" ht="12.75" x14ac:dyDescent="0.2">
      <c r="A112" s="9">
        <f t="shared" si="3"/>
        <v>103</v>
      </c>
      <c r="B112" s="10" t="s">
        <v>78</v>
      </c>
      <c r="C112" s="9" t="s">
        <v>18</v>
      </c>
      <c r="D112" s="9">
        <v>1</v>
      </c>
      <c r="E112" s="11">
        <v>7000</v>
      </c>
      <c r="F112" s="11">
        <f t="shared" si="4"/>
        <v>7000</v>
      </c>
      <c r="G112" s="9"/>
    </row>
    <row r="113" spans="1:9" s="2" customFormat="1" ht="12.75" x14ac:dyDescent="0.2">
      <c r="A113" s="6">
        <f t="shared" si="3"/>
        <v>104</v>
      </c>
      <c r="B113" s="7" t="s">
        <v>80</v>
      </c>
      <c r="C113" s="6" t="s">
        <v>69</v>
      </c>
      <c r="D113" s="6">
        <v>1</v>
      </c>
      <c r="E113" s="8">
        <v>10000</v>
      </c>
      <c r="F113" s="8">
        <f t="shared" si="4"/>
        <v>10000</v>
      </c>
      <c r="G113" s="6"/>
    </row>
    <row r="114" spans="1:9" s="1" customFormat="1" ht="12.75" x14ac:dyDescent="0.2">
      <c r="A114" s="9">
        <f t="shared" si="3"/>
        <v>105</v>
      </c>
      <c r="B114" s="10" t="s">
        <v>81</v>
      </c>
      <c r="C114" s="9" t="s">
        <v>19</v>
      </c>
      <c r="D114" s="9">
        <v>5</v>
      </c>
      <c r="E114" s="11">
        <v>500</v>
      </c>
      <c r="F114" s="11">
        <f t="shared" si="4"/>
        <v>2500</v>
      </c>
      <c r="G114" s="9"/>
    </row>
    <row r="115" spans="1:9" s="1" customFormat="1" ht="12.75" x14ac:dyDescent="0.2">
      <c r="A115" s="9">
        <f t="shared" si="3"/>
        <v>106</v>
      </c>
      <c r="B115" s="10" t="s">
        <v>79</v>
      </c>
      <c r="C115" s="9"/>
      <c r="D115" s="9"/>
      <c r="E115" s="11"/>
      <c r="F115" s="11">
        <v>50000</v>
      </c>
      <c r="G115" s="9"/>
    </row>
    <row r="116" spans="1:9" x14ac:dyDescent="0.2">
      <c r="A116" s="25" t="s">
        <v>14</v>
      </c>
      <c r="B116" s="25"/>
      <c r="C116" s="25"/>
      <c r="D116" s="25"/>
      <c r="E116" s="25"/>
      <c r="F116" s="28">
        <f>SUM(F10:F115)</f>
        <v>1472907.2</v>
      </c>
      <c r="G116" s="28"/>
      <c r="I116" s="14"/>
    </row>
    <row r="117" spans="1:9" x14ac:dyDescent="0.2">
      <c r="A117" s="29" t="s">
        <v>15</v>
      </c>
      <c r="B117" s="29"/>
      <c r="C117" s="29"/>
      <c r="D117" s="29"/>
      <c r="E117" s="29"/>
      <c r="F117" s="30">
        <f>(F116*0.15)</f>
        <v>220936.08</v>
      </c>
      <c r="G117" s="30"/>
    </row>
    <row r="118" spans="1:9" s="2" customFormat="1" ht="15.75" x14ac:dyDescent="0.2">
      <c r="A118" s="31" t="s">
        <v>22</v>
      </c>
      <c r="B118" s="31"/>
      <c r="C118" s="31"/>
      <c r="D118" s="31"/>
      <c r="E118" s="31"/>
      <c r="F118" s="32">
        <f>(F116+F117)*1.06</f>
        <v>1795473.8768000002</v>
      </c>
      <c r="G118" s="32"/>
      <c r="I118" s="15"/>
    </row>
    <row r="119" spans="1:9" x14ac:dyDescent="0.2">
      <c r="A119" s="29" t="s">
        <v>23</v>
      </c>
      <c r="B119" s="29"/>
      <c r="C119" s="29"/>
      <c r="D119" s="29"/>
      <c r="E119" s="29"/>
      <c r="F119" s="30">
        <f>(F116+F117)*0.06</f>
        <v>101630.5968</v>
      </c>
      <c r="G119" s="30"/>
    </row>
    <row r="122" spans="1:9" x14ac:dyDescent="0.2">
      <c r="G122" s="12"/>
    </row>
    <row r="123" spans="1:9" x14ac:dyDescent="0.2">
      <c r="G123" s="12"/>
    </row>
    <row r="124" spans="1:9" x14ac:dyDescent="0.2">
      <c r="G124" s="12"/>
    </row>
    <row r="125" spans="1:9" x14ac:dyDescent="0.2">
      <c r="G125" s="12"/>
    </row>
    <row r="126" spans="1:9" x14ac:dyDescent="0.2">
      <c r="G126" s="12"/>
    </row>
  </sheetData>
  <mergeCells count="19">
    <mergeCell ref="E1:G1"/>
    <mergeCell ref="E2:G2"/>
    <mergeCell ref="E3:G3"/>
    <mergeCell ref="E4:G4"/>
    <mergeCell ref="A1:D1"/>
    <mergeCell ref="A2:D2"/>
    <mergeCell ref="A3:D3"/>
    <mergeCell ref="A4:D4"/>
    <mergeCell ref="A116:E116"/>
    <mergeCell ref="A5:G5"/>
    <mergeCell ref="A6:G6"/>
    <mergeCell ref="F116:G116"/>
    <mergeCell ref="A119:E119"/>
    <mergeCell ref="F119:G119"/>
    <mergeCell ref="A118:E118"/>
    <mergeCell ref="F118:G118"/>
    <mergeCell ref="F117:G117"/>
    <mergeCell ref="A117:E117"/>
    <mergeCell ref="A7:G7"/>
  </mergeCells>
  <phoneticPr fontId="4" type="noConversion"/>
  <pageMargins left="0.57999999999999996" right="0.16" top="0.2" bottom="0.2" header="0.17" footer="0.17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112" workbookViewId="0">
      <selection activeCell="J136" sqref="J136"/>
    </sheetView>
  </sheetViews>
  <sheetFormatPr defaultRowHeight="15" x14ac:dyDescent="0.2"/>
  <cols>
    <col min="1" max="1" width="4.5703125" style="3" customWidth="1"/>
    <col min="2" max="2" width="36.28515625" style="3" customWidth="1"/>
    <col min="3" max="3" width="8.42578125" style="3" customWidth="1"/>
    <col min="4" max="4" width="7.7109375" style="3" customWidth="1"/>
    <col min="5" max="5" width="13.5703125" style="12" customWidth="1"/>
    <col min="6" max="6" width="13.140625" style="12" customWidth="1"/>
    <col min="7" max="7" width="14" style="3" customWidth="1"/>
    <col min="9" max="9" width="8.85546875" customWidth="1"/>
  </cols>
  <sheetData>
    <row r="1" spans="1:7" ht="12.75" x14ac:dyDescent="0.2">
      <c r="A1" s="40" t="s">
        <v>123</v>
      </c>
      <c r="B1" s="40"/>
      <c r="C1" s="40"/>
      <c r="D1" s="40"/>
      <c r="E1" s="40"/>
      <c r="F1" s="40"/>
      <c r="G1" s="40"/>
    </row>
    <row r="2" spans="1:7" ht="12.75" x14ac:dyDescent="0.2">
      <c r="A2" s="41" t="s">
        <v>124</v>
      </c>
      <c r="B2" s="41"/>
      <c r="C2" s="41"/>
      <c r="D2" s="41"/>
      <c r="E2" s="41"/>
      <c r="F2" s="41"/>
      <c r="G2" s="41"/>
    </row>
    <row r="3" spans="1:7" ht="12.75" x14ac:dyDescent="0.2">
      <c r="A3" s="41" t="s">
        <v>125</v>
      </c>
      <c r="B3" s="41"/>
      <c r="C3" s="41"/>
      <c r="D3" s="41"/>
      <c r="E3" s="41"/>
      <c r="F3" s="41"/>
      <c r="G3" s="41"/>
    </row>
    <row r="4" spans="1:7" ht="9.75" customHeight="1" x14ac:dyDescent="0.2">
      <c r="A4" s="17"/>
      <c r="B4" s="17"/>
      <c r="C4" s="17"/>
      <c r="D4" s="17"/>
      <c r="E4" s="17"/>
      <c r="F4" s="17"/>
      <c r="G4" s="17"/>
    </row>
    <row r="5" spans="1:7" ht="16.5" customHeight="1" x14ac:dyDescent="0.2">
      <c r="A5" s="31" t="s">
        <v>6</v>
      </c>
      <c r="B5" s="31"/>
      <c r="C5" s="31"/>
      <c r="D5" s="31"/>
      <c r="E5" s="42" t="s">
        <v>6</v>
      </c>
      <c r="F5" s="42"/>
      <c r="G5" s="42"/>
    </row>
    <row r="6" spans="1:7" ht="23.25" customHeight="1" x14ac:dyDescent="0.2">
      <c r="A6" s="38" t="s">
        <v>7</v>
      </c>
      <c r="B6" s="38"/>
      <c r="C6" s="38"/>
      <c r="D6" s="38"/>
      <c r="E6" s="39" t="s">
        <v>118</v>
      </c>
      <c r="F6" s="39"/>
      <c r="G6" s="39"/>
    </row>
    <row r="7" spans="1:7" ht="29.25" customHeight="1" x14ac:dyDescent="0.2">
      <c r="A7" s="37" t="s">
        <v>122</v>
      </c>
      <c r="B7" s="37"/>
      <c r="C7" s="37"/>
      <c r="D7" s="37"/>
      <c r="E7" s="39" t="s">
        <v>119</v>
      </c>
      <c r="F7" s="39"/>
      <c r="G7" s="39"/>
    </row>
    <row r="8" spans="1:7" ht="14.25" x14ac:dyDescent="0.2">
      <c r="A8" s="38" t="s">
        <v>9</v>
      </c>
      <c r="B8" s="38"/>
      <c r="C8" s="38"/>
      <c r="D8" s="38"/>
      <c r="E8" s="27"/>
      <c r="F8" s="27"/>
      <c r="G8" s="27"/>
    </row>
    <row r="9" spans="1:7" ht="20.25" x14ac:dyDescent="0.2">
      <c r="A9" s="26" t="s">
        <v>5</v>
      </c>
      <c r="B9" s="26"/>
      <c r="C9" s="26"/>
      <c r="D9" s="26"/>
      <c r="E9" s="26"/>
      <c r="F9" s="26"/>
      <c r="G9" s="26"/>
    </row>
    <row r="10" spans="1:7" ht="12.75" x14ac:dyDescent="0.2">
      <c r="A10" s="36" t="s">
        <v>120</v>
      </c>
      <c r="B10" s="36"/>
      <c r="C10" s="36"/>
      <c r="D10" s="36"/>
      <c r="E10" s="36"/>
      <c r="F10" s="36"/>
      <c r="G10" s="36"/>
    </row>
    <row r="11" spans="1:7" ht="12.75" x14ac:dyDescent="0.2">
      <c r="A11" s="36" t="s">
        <v>121</v>
      </c>
      <c r="B11" s="36"/>
      <c r="C11" s="36"/>
      <c r="D11" s="36"/>
      <c r="E11" s="36"/>
      <c r="F11" s="36"/>
      <c r="G11" s="36"/>
    </row>
    <row r="12" spans="1:7" ht="9" customHeight="1" x14ac:dyDescent="0.2"/>
    <row r="13" spans="1:7" ht="45" x14ac:dyDescent="0.2">
      <c r="A13" s="4" t="s">
        <v>0</v>
      </c>
      <c r="B13" s="4" t="s">
        <v>1</v>
      </c>
      <c r="C13" s="4" t="s">
        <v>2</v>
      </c>
      <c r="D13" s="4" t="s">
        <v>3</v>
      </c>
      <c r="E13" s="5" t="s">
        <v>11</v>
      </c>
      <c r="F13" s="5" t="s">
        <v>10</v>
      </c>
      <c r="G13" s="4" t="s">
        <v>4</v>
      </c>
    </row>
    <row r="14" spans="1:7" s="2" customFormat="1" ht="25.5" x14ac:dyDescent="0.2">
      <c r="A14" s="6">
        <v>1</v>
      </c>
      <c r="B14" s="7" t="s">
        <v>27</v>
      </c>
      <c r="C14" s="6" t="s">
        <v>17</v>
      </c>
      <c r="D14" s="6">
        <v>24</v>
      </c>
      <c r="E14" s="8">
        <v>500</v>
      </c>
      <c r="F14" s="8">
        <f t="shared" ref="F14:F45" si="0">D14*E14</f>
        <v>12000</v>
      </c>
      <c r="G14" s="6"/>
    </row>
    <row r="15" spans="1:7" s="2" customFormat="1" ht="25.5" x14ac:dyDescent="0.2">
      <c r="A15" s="6">
        <f t="shared" ref="A15:A45" si="1">A14+1</f>
        <v>2</v>
      </c>
      <c r="B15" s="7" t="s">
        <v>83</v>
      </c>
      <c r="C15" s="6" t="s">
        <v>17</v>
      </c>
      <c r="D15" s="6">
        <v>11.5</v>
      </c>
      <c r="E15" s="8">
        <v>1500</v>
      </c>
      <c r="F15" s="8">
        <f t="shared" si="0"/>
        <v>17250</v>
      </c>
      <c r="G15" s="6"/>
    </row>
    <row r="16" spans="1:7" s="1" customFormat="1" ht="12.75" x14ac:dyDescent="0.2">
      <c r="A16" s="9">
        <f t="shared" si="1"/>
        <v>3</v>
      </c>
      <c r="B16" s="10" t="s">
        <v>84</v>
      </c>
      <c r="C16" s="9" t="s">
        <v>17</v>
      </c>
      <c r="D16" s="9">
        <v>3</v>
      </c>
      <c r="E16" s="11">
        <v>2000</v>
      </c>
      <c r="F16" s="11">
        <f t="shared" si="0"/>
        <v>6000</v>
      </c>
      <c r="G16" s="9"/>
    </row>
    <row r="17" spans="1:7" s="1" customFormat="1" ht="12.75" x14ac:dyDescent="0.2">
      <c r="A17" s="9">
        <f t="shared" si="1"/>
        <v>4</v>
      </c>
      <c r="B17" s="10" t="s">
        <v>85</v>
      </c>
      <c r="C17" s="9" t="s">
        <v>17</v>
      </c>
      <c r="D17" s="9">
        <v>8.5</v>
      </c>
      <c r="E17" s="11">
        <v>2200</v>
      </c>
      <c r="F17" s="11">
        <f t="shared" si="0"/>
        <v>18700</v>
      </c>
      <c r="G17" s="9"/>
    </row>
    <row r="18" spans="1:7" s="1" customFormat="1" ht="12.75" x14ac:dyDescent="0.2">
      <c r="A18" s="9">
        <f t="shared" si="1"/>
        <v>5</v>
      </c>
      <c r="B18" s="10" t="s">
        <v>86</v>
      </c>
      <c r="C18" s="9" t="s">
        <v>45</v>
      </c>
      <c r="D18" s="9">
        <v>0.14000000000000001</v>
      </c>
      <c r="E18" s="11">
        <v>27800</v>
      </c>
      <c r="F18" s="11">
        <f t="shared" si="0"/>
        <v>3892.0000000000005</v>
      </c>
      <c r="G18" s="9"/>
    </row>
    <row r="19" spans="1:7" s="1" customFormat="1" ht="12.75" x14ac:dyDescent="0.2">
      <c r="A19" s="9">
        <f t="shared" si="1"/>
        <v>6</v>
      </c>
      <c r="B19" s="10" t="s">
        <v>87</v>
      </c>
      <c r="C19" s="9" t="s">
        <v>45</v>
      </c>
      <c r="D19" s="9">
        <v>0.05</v>
      </c>
      <c r="E19" s="11">
        <v>28500</v>
      </c>
      <c r="F19" s="11">
        <f t="shared" si="0"/>
        <v>1425</v>
      </c>
      <c r="G19" s="9"/>
    </row>
    <row r="20" spans="1:7" s="1" customFormat="1" ht="12.75" x14ac:dyDescent="0.2">
      <c r="A20" s="9">
        <f t="shared" si="1"/>
        <v>7</v>
      </c>
      <c r="B20" s="10" t="s">
        <v>88</v>
      </c>
      <c r="C20" s="9" t="s">
        <v>89</v>
      </c>
      <c r="D20" s="9">
        <v>5</v>
      </c>
      <c r="E20" s="11">
        <v>40</v>
      </c>
      <c r="F20" s="11">
        <f t="shared" si="0"/>
        <v>200</v>
      </c>
      <c r="G20" s="9"/>
    </row>
    <row r="21" spans="1:7" s="2" customFormat="1" ht="25.5" x14ac:dyDescent="0.2">
      <c r="A21" s="6">
        <f t="shared" si="1"/>
        <v>8</v>
      </c>
      <c r="B21" s="7" t="s">
        <v>90</v>
      </c>
      <c r="C21" s="6" t="s">
        <v>17</v>
      </c>
      <c r="D21" s="6">
        <v>21.6</v>
      </c>
      <c r="E21" s="8">
        <v>2500</v>
      </c>
      <c r="F21" s="8">
        <f t="shared" si="0"/>
        <v>54000</v>
      </c>
      <c r="G21" s="6"/>
    </row>
    <row r="22" spans="1:7" s="1" customFormat="1" ht="12.75" x14ac:dyDescent="0.2">
      <c r="A22" s="9">
        <f t="shared" si="1"/>
        <v>9</v>
      </c>
      <c r="B22" s="10" t="s">
        <v>85</v>
      </c>
      <c r="C22" s="9" t="s">
        <v>17</v>
      </c>
      <c r="D22" s="9">
        <f>D21*1.05</f>
        <v>22.680000000000003</v>
      </c>
      <c r="E22" s="11">
        <v>2200</v>
      </c>
      <c r="F22" s="11">
        <f t="shared" si="0"/>
        <v>49896.000000000007</v>
      </c>
      <c r="G22" s="9"/>
    </row>
    <row r="23" spans="1:7" s="1" customFormat="1" ht="12.75" x14ac:dyDescent="0.2">
      <c r="A23" s="9">
        <f t="shared" si="1"/>
        <v>10</v>
      </c>
      <c r="B23" s="10" t="s">
        <v>86</v>
      </c>
      <c r="C23" s="9" t="s">
        <v>45</v>
      </c>
      <c r="D23" s="9">
        <v>0.28000000000000003</v>
      </c>
      <c r="E23" s="11">
        <v>27800</v>
      </c>
      <c r="F23" s="11">
        <f t="shared" si="0"/>
        <v>7784.0000000000009</v>
      </c>
      <c r="G23" s="9"/>
    </row>
    <row r="24" spans="1:7" s="1" customFormat="1" ht="12.75" x14ac:dyDescent="0.2">
      <c r="A24" s="9">
        <f t="shared" si="1"/>
        <v>11</v>
      </c>
      <c r="B24" s="10" t="s">
        <v>91</v>
      </c>
      <c r="C24" s="9" t="s">
        <v>45</v>
      </c>
      <c r="D24" s="9">
        <v>0.32</v>
      </c>
      <c r="E24" s="11">
        <v>28500</v>
      </c>
      <c r="F24" s="11">
        <f t="shared" si="0"/>
        <v>9120</v>
      </c>
      <c r="G24" s="9"/>
    </row>
    <row r="25" spans="1:7" s="1" customFormat="1" ht="12.75" x14ac:dyDescent="0.2">
      <c r="A25" s="9">
        <f t="shared" si="1"/>
        <v>12</v>
      </c>
      <c r="B25" s="10" t="s">
        <v>88</v>
      </c>
      <c r="C25" s="9" t="s">
        <v>89</v>
      </c>
      <c r="D25" s="9">
        <v>10</v>
      </c>
      <c r="E25" s="11">
        <v>40</v>
      </c>
      <c r="F25" s="11">
        <f t="shared" si="0"/>
        <v>400</v>
      </c>
      <c r="G25" s="9"/>
    </row>
    <row r="26" spans="1:7" s="2" customFormat="1" ht="25.5" customHeight="1" x14ac:dyDescent="0.2">
      <c r="A26" s="6">
        <f t="shared" si="1"/>
        <v>13</v>
      </c>
      <c r="B26" s="7" t="s">
        <v>92</v>
      </c>
      <c r="C26" s="6" t="s">
        <v>16</v>
      </c>
      <c r="D26" s="6">
        <v>11.6</v>
      </c>
      <c r="E26" s="8">
        <v>2500</v>
      </c>
      <c r="F26" s="8">
        <f t="shared" si="0"/>
        <v>29000</v>
      </c>
      <c r="G26" s="6"/>
    </row>
    <row r="27" spans="1:7" s="1" customFormat="1" ht="12.75" x14ac:dyDescent="0.2">
      <c r="A27" s="9">
        <f t="shared" si="1"/>
        <v>14</v>
      </c>
      <c r="B27" s="10" t="s">
        <v>93</v>
      </c>
      <c r="C27" s="9" t="s">
        <v>17</v>
      </c>
      <c r="D27" s="9">
        <f>D26*1.05</f>
        <v>12.18</v>
      </c>
      <c r="E27" s="11">
        <v>2400</v>
      </c>
      <c r="F27" s="11">
        <f t="shared" si="0"/>
        <v>29232</v>
      </c>
      <c r="G27" s="9"/>
    </row>
    <row r="28" spans="1:7" s="1" customFormat="1" ht="12.75" x14ac:dyDescent="0.2">
      <c r="A28" s="9">
        <f t="shared" si="1"/>
        <v>15</v>
      </c>
      <c r="B28" s="10" t="s">
        <v>86</v>
      </c>
      <c r="C28" s="9" t="s">
        <v>45</v>
      </c>
      <c r="D28" s="9">
        <v>0.54</v>
      </c>
      <c r="E28" s="11">
        <v>27800</v>
      </c>
      <c r="F28" s="11">
        <f t="shared" si="0"/>
        <v>15012.000000000002</v>
      </c>
      <c r="G28" s="9"/>
    </row>
    <row r="29" spans="1:7" s="1" customFormat="1" ht="12.75" x14ac:dyDescent="0.2">
      <c r="A29" s="9">
        <f t="shared" si="1"/>
        <v>16</v>
      </c>
      <c r="B29" s="10" t="s">
        <v>91</v>
      </c>
      <c r="C29" s="9" t="s">
        <v>45</v>
      </c>
      <c r="D29" s="9">
        <v>0.17799999999999999</v>
      </c>
      <c r="E29" s="11">
        <v>28500</v>
      </c>
      <c r="F29" s="11">
        <f t="shared" si="0"/>
        <v>5073</v>
      </c>
      <c r="G29" s="9"/>
    </row>
    <row r="30" spans="1:7" s="1" customFormat="1" ht="12.75" x14ac:dyDescent="0.2">
      <c r="A30" s="9">
        <f t="shared" si="1"/>
        <v>17</v>
      </c>
      <c r="B30" s="10" t="s">
        <v>88</v>
      </c>
      <c r="C30" s="9" t="s">
        <v>89</v>
      </c>
      <c r="D30" s="9">
        <v>20</v>
      </c>
      <c r="E30" s="11">
        <v>40</v>
      </c>
      <c r="F30" s="11">
        <f t="shared" si="0"/>
        <v>800</v>
      </c>
      <c r="G30" s="9"/>
    </row>
    <row r="31" spans="1:7" s="2" customFormat="1" ht="12.75" x14ac:dyDescent="0.2">
      <c r="A31" s="6">
        <f t="shared" si="1"/>
        <v>18</v>
      </c>
      <c r="B31" s="7" t="s">
        <v>94</v>
      </c>
      <c r="C31" s="6" t="s">
        <v>17</v>
      </c>
      <c r="D31" s="6">
        <v>8.5</v>
      </c>
      <c r="E31" s="8">
        <v>2500</v>
      </c>
      <c r="F31" s="8">
        <f t="shared" si="0"/>
        <v>21250</v>
      </c>
      <c r="G31" s="6"/>
    </row>
    <row r="32" spans="1:7" s="1" customFormat="1" ht="12.75" x14ac:dyDescent="0.2">
      <c r="A32" s="9">
        <f t="shared" si="1"/>
        <v>19</v>
      </c>
      <c r="B32" s="10" t="s">
        <v>93</v>
      </c>
      <c r="C32" s="9" t="s">
        <v>17</v>
      </c>
      <c r="D32" s="9">
        <f>D31*1.05</f>
        <v>8.9250000000000007</v>
      </c>
      <c r="E32" s="11">
        <v>2400</v>
      </c>
      <c r="F32" s="11">
        <f t="shared" si="0"/>
        <v>21420</v>
      </c>
      <c r="G32" s="9"/>
    </row>
    <row r="33" spans="1:7" s="1" customFormat="1" ht="12.75" x14ac:dyDescent="0.2">
      <c r="A33" s="9">
        <f t="shared" si="1"/>
        <v>20</v>
      </c>
      <c r="B33" s="10" t="s">
        <v>95</v>
      </c>
      <c r="C33" s="9" t="s">
        <v>45</v>
      </c>
      <c r="D33" s="9">
        <v>0.64</v>
      </c>
      <c r="E33" s="11">
        <v>27800</v>
      </c>
      <c r="F33" s="11">
        <f t="shared" si="0"/>
        <v>17792</v>
      </c>
      <c r="G33" s="9"/>
    </row>
    <row r="34" spans="1:7" s="1" customFormat="1" ht="12.75" x14ac:dyDescent="0.2">
      <c r="A34" s="9">
        <f t="shared" si="1"/>
        <v>21</v>
      </c>
      <c r="B34" s="10" t="s">
        <v>87</v>
      </c>
      <c r="C34" s="9" t="s">
        <v>45</v>
      </c>
      <c r="D34" s="9">
        <v>0.17</v>
      </c>
      <c r="E34" s="11">
        <v>28500</v>
      </c>
      <c r="F34" s="11">
        <f t="shared" si="0"/>
        <v>4845</v>
      </c>
      <c r="G34" s="9"/>
    </row>
    <row r="35" spans="1:7" s="1" customFormat="1" ht="12.75" x14ac:dyDescent="0.2">
      <c r="A35" s="9">
        <f t="shared" si="1"/>
        <v>22</v>
      </c>
      <c r="B35" s="10" t="s">
        <v>88</v>
      </c>
      <c r="C35" s="9" t="s">
        <v>89</v>
      </c>
      <c r="D35" s="9">
        <v>20</v>
      </c>
      <c r="E35" s="11">
        <v>40</v>
      </c>
      <c r="F35" s="11">
        <f t="shared" si="0"/>
        <v>800</v>
      </c>
      <c r="G35" s="9"/>
    </row>
    <row r="36" spans="1:7" s="2" customFormat="1" ht="12.75" x14ac:dyDescent="0.2">
      <c r="A36" s="6">
        <f t="shared" si="1"/>
        <v>23</v>
      </c>
      <c r="B36" s="7" t="s">
        <v>103</v>
      </c>
      <c r="C36" s="6" t="s">
        <v>18</v>
      </c>
      <c r="D36" s="6">
        <v>1925</v>
      </c>
      <c r="E36" s="8">
        <v>15</v>
      </c>
      <c r="F36" s="8">
        <f t="shared" si="0"/>
        <v>28875</v>
      </c>
      <c r="G36" s="6"/>
    </row>
    <row r="37" spans="1:7" s="1" customFormat="1" ht="12.75" x14ac:dyDescent="0.2">
      <c r="A37" s="9">
        <f t="shared" si="1"/>
        <v>24</v>
      </c>
      <c r="B37" s="10" t="s">
        <v>104</v>
      </c>
      <c r="C37" s="9" t="s">
        <v>18</v>
      </c>
      <c r="D37" s="9">
        <v>2000</v>
      </c>
      <c r="E37" s="11">
        <v>30</v>
      </c>
      <c r="F37" s="11">
        <f t="shared" si="0"/>
        <v>60000</v>
      </c>
      <c r="G37" s="9"/>
    </row>
    <row r="38" spans="1:7" s="1" customFormat="1" ht="12.75" x14ac:dyDescent="0.2">
      <c r="A38" s="9">
        <f t="shared" si="1"/>
        <v>25</v>
      </c>
      <c r="B38" s="10" t="s">
        <v>105</v>
      </c>
      <c r="C38" s="9" t="s">
        <v>17</v>
      </c>
      <c r="D38" s="9">
        <v>6</v>
      </c>
      <c r="E38" s="11">
        <v>2500</v>
      </c>
      <c r="F38" s="11">
        <f t="shared" si="0"/>
        <v>15000</v>
      </c>
      <c r="G38" s="9"/>
    </row>
    <row r="39" spans="1:7" s="1" customFormat="1" ht="12.75" x14ac:dyDescent="0.2">
      <c r="A39" s="9">
        <f t="shared" si="1"/>
        <v>26</v>
      </c>
      <c r="B39" s="10" t="s">
        <v>101</v>
      </c>
      <c r="C39" s="9" t="s">
        <v>18</v>
      </c>
      <c r="D39" s="9">
        <v>15</v>
      </c>
      <c r="E39" s="11">
        <v>350</v>
      </c>
      <c r="F39" s="11">
        <f t="shared" si="0"/>
        <v>5250</v>
      </c>
      <c r="G39" s="9"/>
    </row>
    <row r="40" spans="1:7" s="2" customFormat="1" ht="12.75" x14ac:dyDescent="0.2">
      <c r="A40" s="6">
        <f t="shared" si="1"/>
        <v>27</v>
      </c>
      <c r="B40" s="7" t="s">
        <v>106</v>
      </c>
      <c r="C40" s="6" t="s">
        <v>16</v>
      </c>
      <c r="D40" s="6">
        <v>155</v>
      </c>
      <c r="E40" s="8">
        <v>750</v>
      </c>
      <c r="F40" s="8">
        <f t="shared" si="0"/>
        <v>116250</v>
      </c>
      <c r="G40" s="6"/>
    </row>
    <row r="41" spans="1:7" s="1" customFormat="1" ht="12.75" x14ac:dyDescent="0.2">
      <c r="A41" s="9">
        <f t="shared" si="1"/>
        <v>28</v>
      </c>
      <c r="B41" s="10" t="s">
        <v>107</v>
      </c>
      <c r="C41" s="9" t="s">
        <v>18</v>
      </c>
      <c r="D41" s="9">
        <f>D40*50*1.1</f>
        <v>8525</v>
      </c>
      <c r="E41" s="11">
        <v>15</v>
      </c>
      <c r="F41" s="11">
        <f t="shared" si="0"/>
        <v>127875</v>
      </c>
      <c r="G41" s="9"/>
    </row>
    <row r="42" spans="1:7" s="1" customFormat="1" ht="12.75" x14ac:dyDescent="0.2">
      <c r="A42" s="9">
        <f t="shared" si="1"/>
        <v>29</v>
      </c>
      <c r="B42" s="10" t="s">
        <v>105</v>
      </c>
      <c r="C42" s="9" t="s">
        <v>17</v>
      </c>
      <c r="D42" s="9">
        <v>7</v>
      </c>
      <c r="E42" s="11">
        <v>2500</v>
      </c>
      <c r="F42" s="11">
        <f t="shared" si="0"/>
        <v>17500</v>
      </c>
      <c r="G42" s="9"/>
    </row>
    <row r="43" spans="1:7" s="1" customFormat="1" ht="12.75" x14ac:dyDescent="0.2">
      <c r="A43" s="9">
        <f t="shared" si="1"/>
        <v>30</v>
      </c>
      <c r="B43" s="10" t="s">
        <v>108</v>
      </c>
      <c r="C43" s="9" t="s">
        <v>16</v>
      </c>
      <c r="D43" s="9">
        <v>155</v>
      </c>
      <c r="E43" s="11">
        <v>80</v>
      </c>
      <c r="F43" s="11">
        <f t="shared" si="0"/>
        <v>12400</v>
      </c>
      <c r="G43" s="9"/>
    </row>
    <row r="44" spans="1:7" s="2" customFormat="1" ht="25.5" x14ac:dyDescent="0.2">
      <c r="A44" s="6">
        <f t="shared" si="1"/>
        <v>31</v>
      </c>
      <c r="B44" s="7" t="s">
        <v>109</v>
      </c>
      <c r="C44" s="6" t="s">
        <v>16</v>
      </c>
      <c r="D44" s="6">
        <v>240</v>
      </c>
      <c r="E44" s="8">
        <v>200</v>
      </c>
      <c r="F44" s="8">
        <f t="shared" si="0"/>
        <v>48000</v>
      </c>
      <c r="G44" s="6"/>
    </row>
    <row r="45" spans="1:7" s="1" customFormat="1" ht="12.75" x14ac:dyDescent="0.2">
      <c r="A45" s="9">
        <f t="shared" si="1"/>
        <v>32</v>
      </c>
      <c r="B45" s="10" t="s">
        <v>110</v>
      </c>
      <c r="C45" s="9" t="s">
        <v>30</v>
      </c>
      <c r="D45" s="9">
        <v>88</v>
      </c>
      <c r="E45" s="11">
        <v>223</v>
      </c>
      <c r="F45" s="11">
        <f t="shared" si="0"/>
        <v>19624</v>
      </c>
      <c r="G45" s="9"/>
    </row>
    <row r="46" spans="1:7" s="1" customFormat="1" ht="12.75" x14ac:dyDescent="0.2">
      <c r="A46" s="9">
        <f t="shared" ref="A46:A77" si="2">A45+1</f>
        <v>33</v>
      </c>
      <c r="B46" s="10" t="s">
        <v>48</v>
      </c>
      <c r="C46" s="9" t="s">
        <v>49</v>
      </c>
      <c r="D46" s="9">
        <f>D45*9/2</f>
        <v>396</v>
      </c>
      <c r="E46" s="11">
        <v>20</v>
      </c>
      <c r="F46" s="11">
        <f t="shared" ref="F46:F77" si="3">D46*E46</f>
        <v>7920</v>
      </c>
      <c r="G46" s="9"/>
    </row>
    <row r="47" spans="1:7" s="1" customFormat="1" ht="12.75" x14ac:dyDescent="0.2">
      <c r="A47" s="9">
        <f t="shared" si="2"/>
        <v>34</v>
      </c>
      <c r="B47" s="10" t="s">
        <v>47</v>
      </c>
      <c r="C47" s="9" t="s">
        <v>49</v>
      </c>
      <c r="D47" s="9">
        <v>105</v>
      </c>
      <c r="E47" s="11">
        <v>14</v>
      </c>
      <c r="F47" s="11">
        <f t="shared" si="3"/>
        <v>1470</v>
      </c>
      <c r="G47" s="9"/>
    </row>
    <row r="48" spans="1:7" s="1" customFormat="1" ht="12.75" x14ac:dyDescent="0.2">
      <c r="A48" s="9">
        <f t="shared" si="2"/>
        <v>35</v>
      </c>
      <c r="B48" s="10" t="s">
        <v>20</v>
      </c>
      <c r="C48" s="9" t="s">
        <v>24</v>
      </c>
      <c r="D48" s="9">
        <v>1</v>
      </c>
      <c r="E48" s="11">
        <v>3000</v>
      </c>
      <c r="F48" s="11">
        <f t="shared" si="3"/>
        <v>3000</v>
      </c>
      <c r="G48" s="9"/>
    </row>
    <row r="49" spans="1:7" s="2" customFormat="1" ht="25.5" customHeight="1" x14ac:dyDescent="0.2">
      <c r="A49" s="6">
        <f t="shared" si="2"/>
        <v>36</v>
      </c>
      <c r="B49" s="7" t="s">
        <v>92</v>
      </c>
      <c r="C49" s="6" t="s">
        <v>16</v>
      </c>
      <c r="D49" s="6">
        <v>10.7</v>
      </c>
      <c r="E49" s="8">
        <v>2500</v>
      </c>
      <c r="F49" s="8">
        <f t="shared" si="3"/>
        <v>26750</v>
      </c>
      <c r="G49" s="6"/>
    </row>
    <row r="50" spans="1:7" s="1" customFormat="1" ht="12.75" x14ac:dyDescent="0.2">
      <c r="A50" s="9">
        <f t="shared" si="2"/>
        <v>37</v>
      </c>
      <c r="B50" s="10" t="s">
        <v>93</v>
      </c>
      <c r="C50" s="9" t="s">
        <v>17</v>
      </c>
      <c r="D50" s="9">
        <f>D49*1.05</f>
        <v>11.234999999999999</v>
      </c>
      <c r="E50" s="11">
        <v>2200</v>
      </c>
      <c r="F50" s="11">
        <f t="shared" si="3"/>
        <v>24717</v>
      </c>
      <c r="G50" s="9"/>
    </row>
    <row r="51" spans="1:7" s="1" customFormat="1" ht="12.75" x14ac:dyDescent="0.2">
      <c r="A51" s="9">
        <f t="shared" si="2"/>
        <v>38</v>
      </c>
      <c r="B51" s="10" t="s">
        <v>86</v>
      </c>
      <c r="C51" s="9" t="s">
        <v>45</v>
      </c>
      <c r="D51" s="9">
        <v>0.54</v>
      </c>
      <c r="E51" s="11">
        <v>27800</v>
      </c>
      <c r="F51" s="11">
        <f t="shared" si="3"/>
        <v>15012.000000000002</v>
      </c>
      <c r="G51" s="9"/>
    </row>
    <row r="52" spans="1:7" s="1" customFormat="1" ht="12.75" x14ac:dyDescent="0.2">
      <c r="A52" s="9">
        <f t="shared" si="2"/>
        <v>39</v>
      </c>
      <c r="B52" s="10" t="s">
        <v>91</v>
      </c>
      <c r="C52" s="9" t="s">
        <v>45</v>
      </c>
      <c r="D52" s="9">
        <v>0.182</v>
      </c>
      <c r="E52" s="11">
        <v>28500</v>
      </c>
      <c r="F52" s="11">
        <f t="shared" si="3"/>
        <v>5187</v>
      </c>
      <c r="G52" s="9"/>
    </row>
    <row r="53" spans="1:7" s="1" customFormat="1" ht="12.75" x14ac:dyDescent="0.2">
      <c r="A53" s="9">
        <f t="shared" si="2"/>
        <v>40</v>
      </c>
      <c r="B53" s="10" t="s">
        <v>88</v>
      </c>
      <c r="C53" s="9" t="s">
        <v>89</v>
      </c>
      <c r="D53" s="9">
        <v>20</v>
      </c>
      <c r="E53" s="11">
        <v>40</v>
      </c>
      <c r="F53" s="11">
        <f t="shared" si="3"/>
        <v>800</v>
      </c>
      <c r="G53" s="9"/>
    </row>
    <row r="54" spans="1:7" s="1" customFormat="1" ht="12.75" x14ac:dyDescent="0.2">
      <c r="A54" s="9">
        <f t="shared" si="2"/>
        <v>41</v>
      </c>
      <c r="B54" s="10" t="s">
        <v>114</v>
      </c>
      <c r="C54" s="9" t="s">
        <v>115</v>
      </c>
      <c r="D54" s="9">
        <v>22</v>
      </c>
      <c r="E54" s="11">
        <v>800</v>
      </c>
      <c r="F54" s="11">
        <f t="shared" si="3"/>
        <v>17600</v>
      </c>
      <c r="G54" s="9"/>
    </row>
    <row r="55" spans="1:7" s="1" customFormat="1" ht="12.75" x14ac:dyDescent="0.2">
      <c r="A55" s="9">
        <f t="shared" si="2"/>
        <v>42</v>
      </c>
      <c r="B55" s="10" t="s">
        <v>116</v>
      </c>
      <c r="C55" s="9" t="s">
        <v>17</v>
      </c>
      <c r="D55" s="9">
        <v>2</v>
      </c>
      <c r="E55" s="11">
        <v>2400</v>
      </c>
      <c r="F55" s="11">
        <f t="shared" si="3"/>
        <v>4800</v>
      </c>
      <c r="G55" s="9"/>
    </row>
    <row r="56" spans="1:7" s="1" customFormat="1" ht="12.75" x14ac:dyDescent="0.2">
      <c r="A56" s="9">
        <f t="shared" si="2"/>
        <v>43</v>
      </c>
      <c r="B56" s="10" t="s">
        <v>117</v>
      </c>
      <c r="C56" s="9" t="s">
        <v>45</v>
      </c>
      <c r="D56" s="9">
        <v>0.1</v>
      </c>
      <c r="E56" s="11">
        <v>27800</v>
      </c>
      <c r="F56" s="11">
        <f t="shared" si="3"/>
        <v>2780</v>
      </c>
      <c r="G56" s="9"/>
    </row>
    <row r="57" spans="1:7" s="2" customFormat="1" ht="25.5" x14ac:dyDescent="0.2">
      <c r="A57" s="6">
        <f t="shared" si="2"/>
        <v>44</v>
      </c>
      <c r="B57" s="7" t="s">
        <v>111</v>
      </c>
      <c r="C57" s="6" t="s">
        <v>16</v>
      </c>
      <c r="D57" s="6">
        <v>106.1</v>
      </c>
      <c r="E57" s="8">
        <v>350</v>
      </c>
      <c r="F57" s="8">
        <f t="shared" si="3"/>
        <v>37135</v>
      </c>
      <c r="G57" s="6"/>
    </row>
    <row r="58" spans="1:7" s="1" customFormat="1" ht="12.75" x14ac:dyDescent="0.2">
      <c r="A58" s="9">
        <f t="shared" si="2"/>
        <v>45</v>
      </c>
      <c r="B58" s="10" t="s">
        <v>28</v>
      </c>
      <c r="C58" s="9" t="s">
        <v>17</v>
      </c>
      <c r="D58" s="9">
        <v>2</v>
      </c>
      <c r="E58" s="11">
        <v>8800</v>
      </c>
      <c r="F58" s="11">
        <f t="shared" si="3"/>
        <v>17600</v>
      </c>
      <c r="G58" s="9"/>
    </row>
    <row r="59" spans="1:7" s="1" customFormat="1" ht="12.75" x14ac:dyDescent="0.2">
      <c r="A59" s="9">
        <f t="shared" si="2"/>
        <v>46</v>
      </c>
      <c r="B59" s="10" t="s">
        <v>46</v>
      </c>
      <c r="C59" s="9" t="s">
        <v>17</v>
      </c>
      <c r="D59" s="9">
        <v>2.5</v>
      </c>
      <c r="E59" s="11">
        <v>8800</v>
      </c>
      <c r="F59" s="11">
        <f t="shared" si="3"/>
        <v>22000</v>
      </c>
      <c r="G59" s="9"/>
    </row>
    <row r="60" spans="1:7" s="1" customFormat="1" ht="12.75" x14ac:dyDescent="0.2">
      <c r="A60" s="9">
        <f t="shared" si="2"/>
        <v>47</v>
      </c>
      <c r="B60" s="10" t="s">
        <v>112</v>
      </c>
      <c r="C60" s="9" t="s">
        <v>17</v>
      </c>
      <c r="D60" s="9">
        <v>0.6</v>
      </c>
      <c r="E60" s="11">
        <v>14000</v>
      </c>
      <c r="F60" s="11">
        <f t="shared" si="3"/>
        <v>8400</v>
      </c>
      <c r="G60" s="9"/>
    </row>
    <row r="61" spans="1:7" s="1" customFormat="1" ht="12.75" x14ac:dyDescent="0.2">
      <c r="A61" s="9">
        <f t="shared" si="2"/>
        <v>48</v>
      </c>
      <c r="B61" s="10" t="s">
        <v>113</v>
      </c>
      <c r="C61" s="9" t="s">
        <v>17</v>
      </c>
      <c r="D61" s="9">
        <v>0.5</v>
      </c>
      <c r="E61" s="11">
        <v>8800</v>
      </c>
      <c r="F61" s="11">
        <f t="shared" si="3"/>
        <v>4400</v>
      </c>
      <c r="G61" s="9"/>
    </row>
    <row r="62" spans="1:7" s="1" customFormat="1" ht="12.75" x14ac:dyDescent="0.2">
      <c r="A62" s="9">
        <f t="shared" si="2"/>
        <v>49</v>
      </c>
      <c r="B62" s="10" t="s">
        <v>21</v>
      </c>
      <c r="C62" s="9" t="s">
        <v>16</v>
      </c>
      <c r="D62" s="9">
        <v>100</v>
      </c>
      <c r="E62" s="11">
        <v>25</v>
      </c>
      <c r="F62" s="11">
        <f t="shared" si="3"/>
        <v>2500</v>
      </c>
      <c r="G62" s="9"/>
    </row>
    <row r="63" spans="1:7" s="1" customFormat="1" ht="12.75" x14ac:dyDescent="0.2">
      <c r="A63" s="9">
        <f t="shared" si="2"/>
        <v>50</v>
      </c>
      <c r="B63" s="10" t="s">
        <v>31</v>
      </c>
      <c r="C63" s="9" t="s">
        <v>32</v>
      </c>
      <c r="D63" s="9">
        <v>20</v>
      </c>
      <c r="E63" s="11">
        <v>708</v>
      </c>
      <c r="F63" s="11">
        <f t="shared" si="3"/>
        <v>14160</v>
      </c>
      <c r="G63" s="9"/>
    </row>
    <row r="64" spans="1:7" s="2" customFormat="1" ht="12.75" x14ac:dyDescent="0.2">
      <c r="A64" s="6">
        <f t="shared" si="2"/>
        <v>51</v>
      </c>
      <c r="B64" s="7" t="s">
        <v>29</v>
      </c>
      <c r="C64" s="6" t="s">
        <v>16</v>
      </c>
      <c r="D64" s="6">
        <v>106</v>
      </c>
      <c r="E64" s="8">
        <v>500</v>
      </c>
      <c r="F64" s="8">
        <f t="shared" si="3"/>
        <v>53000</v>
      </c>
      <c r="G64" s="6"/>
    </row>
    <row r="65" spans="1:7" s="1" customFormat="1" ht="12.75" x14ac:dyDescent="0.2">
      <c r="A65" s="9">
        <f t="shared" si="2"/>
        <v>52</v>
      </c>
      <c r="B65" s="10" t="s">
        <v>28</v>
      </c>
      <c r="C65" s="9" t="s">
        <v>17</v>
      </c>
      <c r="D65" s="9">
        <v>1.5</v>
      </c>
      <c r="E65" s="11">
        <v>8800</v>
      </c>
      <c r="F65" s="11">
        <f t="shared" si="3"/>
        <v>13200</v>
      </c>
      <c r="G65" s="9"/>
    </row>
    <row r="66" spans="1:7" s="1" customFormat="1" ht="12.75" x14ac:dyDescent="0.2">
      <c r="A66" s="9">
        <f t="shared" si="2"/>
        <v>53</v>
      </c>
      <c r="B66" s="10" t="s">
        <v>46</v>
      </c>
      <c r="C66" s="9" t="s">
        <v>17</v>
      </c>
      <c r="D66" s="9">
        <v>2</v>
      </c>
      <c r="E66" s="11">
        <v>8800</v>
      </c>
      <c r="F66" s="11">
        <f t="shared" si="3"/>
        <v>17600</v>
      </c>
      <c r="G66" s="9"/>
    </row>
    <row r="67" spans="1:7" s="1" customFormat="1" ht="12.75" x14ac:dyDescent="0.2">
      <c r="A67" s="9">
        <f t="shared" si="2"/>
        <v>54</v>
      </c>
      <c r="B67" s="10" t="s">
        <v>96</v>
      </c>
      <c r="C67" s="9" t="s">
        <v>16</v>
      </c>
      <c r="D67" s="9">
        <f>D64*1.1</f>
        <v>116.60000000000001</v>
      </c>
      <c r="E67" s="11">
        <v>230</v>
      </c>
      <c r="F67" s="11">
        <f t="shared" si="3"/>
        <v>26818.000000000004</v>
      </c>
      <c r="G67" s="9"/>
    </row>
    <row r="68" spans="1:7" s="1" customFormat="1" ht="12.75" x14ac:dyDescent="0.2">
      <c r="A68" s="9">
        <f t="shared" si="2"/>
        <v>55</v>
      </c>
      <c r="B68" s="10" t="s">
        <v>35</v>
      </c>
      <c r="C68" s="9" t="s">
        <v>18</v>
      </c>
      <c r="D68" s="9">
        <v>5</v>
      </c>
      <c r="E68" s="11">
        <v>280</v>
      </c>
      <c r="F68" s="11">
        <f t="shared" si="3"/>
        <v>1400</v>
      </c>
      <c r="G68" s="9"/>
    </row>
    <row r="69" spans="1:7" s="1" customFormat="1" ht="12.75" x14ac:dyDescent="0.2">
      <c r="A69" s="9">
        <f t="shared" si="2"/>
        <v>56</v>
      </c>
      <c r="B69" s="10" t="s">
        <v>34</v>
      </c>
      <c r="C69" s="9" t="s">
        <v>18</v>
      </c>
      <c r="D69" s="9">
        <v>6</v>
      </c>
      <c r="E69" s="11">
        <v>450</v>
      </c>
      <c r="F69" s="11">
        <f t="shared" si="3"/>
        <v>2700</v>
      </c>
      <c r="G69" s="9"/>
    </row>
    <row r="70" spans="1:7" s="1" customFormat="1" ht="12.75" x14ac:dyDescent="0.2">
      <c r="A70" s="9">
        <f t="shared" si="2"/>
        <v>57</v>
      </c>
      <c r="B70" s="10" t="s">
        <v>39</v>
      </c>
      <c r="C70" s="9" t="s">
        <v>18</v>
      </c>
      <c r="D70" s="9">
        <v>14</v>
      </c>
      <c r="E70" s="11">
        <v>100</v>
      </c>
      <c r="F70" s="11">
        <f t="shared" si="3"/>
        <v>1400</v>
      </c>
      <c r="G70" s="9"/>
    </row>
    <row r="71" spans="1:7" s="1" customFormat="1" ht="12.75" x14ac:dyDescent="0.2">
      <c r="A71" s="9">
        <f t="shared" si="2"/>
        <v>58</v>
      </c>
      <c r="B71" s="10" t="s">
        <v>33</v>
      </c>
      <c r="C71" s="9" t="s">
        <v>18</v>
      </c>
      <c r="D71" s="9">
        <v>2</v>
      </c>
      <c r="E71" s="11">
        <v>450</v>
      </c>
      <c r="F71" s="11">
        <f t="shared" si="3"/>
        <v>900</v>
      </c>
      <c r="G71" s="9"/>
    </row>
    <row r="72" spans="1:7" s="1" customFormat="1" ht="12.75" x14ac:dyDescent="0.2">
      <c r="A72" s="9">
        <f t="shared" si="2"/>
        <v>59</v>
      </c>
      <c r="B72" s="10" t="s">
        <v>43</v>
      </c>
      <c r="C72" s="9" t="s">
        <v>18</v>
      </c>
      <c r="D72" s="9">
        <v>6</v>
      </c>
      <c r="E72" s="11">
        <v>200</v>
      </c>
      <c r="F72" s="11">
        <f t="shared" si="3"/>
        <v>1200</v>
      </c>
      <c r="G72" s="9"/>
    </row>
    <row r="73" spans="1:7" s="1" customFormat="1" ht="12.75" x14ac:dyDescent="0.2">
      <c r="A73" s="9">
        <f t="shared" si="2"/>
        <v>60</v>
      </c>
      <c r="B73" s="10" t="s">
        <v>36</v>
      </c>
      <c r="C73" s="9" t="s">
        <v>18</v>
      </c>
      <c r="D73" s="9">
        <v>6</v>
      </c>
      <c r="E73" s="11">
        <v>115</v>
      </c>
      <c r="F73" s="11">
        <f t="shared" si="3"/>
        <v>690</v>
      </c>
      <c r="G73" s="9"/>
    </row>
    <row r="74" spans="1:7" s="1" customFormat="1" ht="12.75" x14ac:dyDescent="0.2">
      <c r="A74" s="9">
        <f t="shared" si="2"/>
        <v>61</v>
      </c>
      <c r="B74" s="10" t="s">
        <v>37</v>
      </c>
      <c r="C74" s="9" t="s">
        <v>18</v>
      </c>
      <c r="D74" s="9">
        <v>4</v>
      </c>
      <c r="E74" s="11">
        <v>105</v>
      </c>
      <c r="F74" s="11">
        <f t="shared" si="3"/>
        <v>420</v>
      </c>
      <c r="G74" s="9"/>
    </row>
    <row r="75" spans="1:7" s="1" customFormat="1" ht="12.75" x14ac:dyDescent="0.2">
      <c r="A75" s="9">
        <f t="shared" si="2"/>
        <v>62</v>
      </c>
      <c r="B75" s="10" t="s">
        <v>38</v>
      </c>
      <c r="C75" s="9" t="s">
        <v>18</v>
      </c>
      <c r="D75" s="9">
        <v>20</v>
      </c>
      <c r="E75" s="11">
        <v>105</v>
      </c>
      <c r="F75" s="11">
        <f t="shared" si="3"/>
        <v>2100</v>
      </c>
      <c r="G75" s="9"/>
    </row>
    <row r="76" spans="1:7" s="1" customFormat="1" ht="12.75" x14ac:dyDescent="0.2">
      <c r="A76" s="9">
        <f t="shared" si="2"/>
        <v>63</v>
      </c>
      <c r="B76" s="10" t="s">
        <v>40</v>
      </c>
      <c r="C76" s="9" t="s">
        <v>18</v>
      </c>
      <c r="D76" s="9">
        <v>1500</v>
      </c>
      <c r="E76" s="11">
        <v>1.5</v>
      </c>
      <c r="F76" s="11">
        <f t="shared" si="3"/>
        <v>2250</v>
      </c>
      <c r="G76" s="9"/>
    </row>
    <row r="77" spans="1:7" s="1" customFormat="1" ht="12.75" x14ac:dyDescent="0.2">
      <c r="A77" s="9">
        <f t="shared" si="2"/>
        <v>64</v>
      </c>
      <c r="B77" s="10" t="s">
        <v>44</v>
      </c>
      <c r="C77" s="9" t="s">
        <v>18</v>
      </c>
      <c r="D77" s="9">
        <v>19</v>
      </c>
      <c r="E77" s="11">
        <v>250</v>
      </c>
      <c r="F77" s="11">
        <f t="shared" si="3"/>
        <v>4750</v>
      </c>
      <c r="G77" s="9"/>
    </row>
    <row r="78" spans="1:7" s="1" customFormat="1" ht="12.75" x14ac:dyDescent="0.2">
      <c r="A78" s="9">
        <f t="shared" ref="A78:A109" si="4">A77+1</f>
        <v>65</v>
      </c>
      <c r="B78" s="16" t="s">
        <v>42</v>
      </c>
      <c r="C78" s="9" t="s">
        <v>18</v>
      </c>
      <c r="D78" s="9">
        <v>10</v>
      </c>
      <c r="E78" s="11">
        <v>250</v>
      </c>
      <c r="F78" s="11">
        <f t="shared" ref="F78:F109" si="5">D78*E78</f>
        <v>2500</v>
      </c>
      <c r="G78" s="9"/>
    </row>
    <row r="79" spans="1:7" s="1" customFormat="1" ht="12.75" x14ac:dyDescent="0.2">
      <c r="A79" s="9">
        <f t="shared" si="4"/>
        <v>66</v>
      </c>
      <c r="B79" s="10" t="s">
        <v>41</v>
      </c>
      <c r="C79" s="9" t="s">
        <v>16</v>
      </c>
      <c r="D79" s="9">
        <f>D67</f>
        <v>116.60000000000001</v>
      </c>
      <c r="E79" s="11">
        <v>25</v>
      </c>
      <c r="F79" s="11">
        <f t="shared" si="5"/>
        <v>2915</v>
      </c>
      <c r="G79" s="9"/>
    </row>
    <row r="80" spans="1:7" s="2" customFormat="1" ht="12.75" x14ac:dyDescent="0.2">
      <c r="A80" s="6">
        <f t="shared" si="4"/>
        <v>67</v>
      </c>
      <c r="B80" s="7" t="s">
        <v>75</v>
      </c>
      <c r="C80" s="6" t="s">
        <v>16</v>
      </c>
      <c r="D80" s="6">
        <v>18.3</v>
      </c>
      <c r="E80" s="8">
        <v>3600</v>
      </c>
      <c r="F80" s="8">
        <f t="shared" si="5"/>
        <v>65880</v>
      </c>
      <c r="G80" s="6"/>
    </row>
    <row r="81" spans="1:7" s="2" customFormat="1" ht="12" customHeight="1" x14ac:dyDescent="0.2">
      <c r="A81" s="6">
        <f t="shared" si="4"/>
        <v>68</v>
      </c>
      <c r="B81" s="7" t="s">
        <v>97</v>
      </c>
      <c r="C81" s="6" t="s">
        <v>16</v>
      </c>
      <c r="D81" s="6">
        <v>190</v>
      </c>
      <c r="E81" s="8">
        <v>200</v>
      </c>
      <c r="F81" s="8">
        <f t="shared" si="5"/>
        <v>38000</v>
      </c>
      <c r="G81" s="6"/>
    </row>
    <row r="82" spans="1:7" s="2" customFormat="1" ht="12.75" x14ac:dyDescent="0.2">
      <c r="A82" s="9">
        <f t="shared" si="4"/>
        <v>69</v>
      </c>
      <c r="B82" s="10" t="s">
        <v>98</v>
      </c>
      <c r="C82" s="9" t="s">
        <v>17</v>
      </c>
      <c r="D82" s="9">
        <f>D81*0.03</f>
        <v>5.7</v>
      </c>
      <c r="E82" s="11">
        <v>800</v>
      </c>
      <c r="F82" s="11">
        <f t="shared" si="5"/>
        <v>4560</v>
      </c>
      <c r="G82" s="6"/>
    </row>
    <row r="83" spans="1:7" s="2" customFormat="1" ht="12.75" x14ac:dyDescent="0.2">
      <c r="A83" s="9">
        <f t="shared" si="4"/>
        <v>70</v>
      </c>
      <c r="B83" s="10" t="s">
        <v>99</v>
      </c>
      <c r="C83" s="9" t="s">
        <v>19</v>
      </c>
      <c r="D83" s="9">
        <v>40</v>
      </c>
      <c r="E83" s="11">
        <v>180</v>
      </c>
      <c r="F83" s="11">
        <f t="shared" si="5"/>
        <v>7200</v>
      </c>
      <c r="G83" s="6"/>
    </row>
    <row r="84" spans="1:7" s="2" customFormat="1" ht="12.75" x14ac:dyDescent="0.2">
      <c r="A84" s="9">
        <f t="shared" si="4"/>
        <v>71</v>
      </c>
      <c r="B84" s="10" t="s">
        <v>102</v>
      </c>
      <c r="C84" s="9" t="s">
        <v>49</v>
      </c>
      <c r="D84" s="9">
        <f>D81*2</f>
        <v>380</v>
      </c>
      <c r="E84" s="11">
        <v>26</v>
      </c>
      <c r="F84" s="11">
        <f t="shared" si="5"/>
        <v>9880</v>
      </c>
      <c r="G84" s="6"/>
    </row>
    <row r="85" spans="1:7" s="2" customFormat="1" ht="12.75" x14ac:dyDescent="0.2">
      <c r="A85" s="6">
        <f t="shared" si="4"/>
        <v>72</v>
      </c>
      <c r="B85" s="7" t="s">
        <v>100</v>
      </c>
      <c r="C85" s="6" t="s">
        <v>16</v>
      </c>
      <c r="D85" s="6">
        <v>138</v>
      </c>
      <c r="E85" s="8">
        <v>200</v>
      </c>
      <c r="F85" s="8">
        <f t="shared" si="5"/>
        <v>27600</v>
      </c>
      <c r="G85" s="6"/>
    </row>
    <row r="86" spans="1:7" s="1" customFormat="1" ht="12.75" x14ac:dyDescent="0.2">
      <c r="A86" s="9">
        <f t="shared" si="4"/>
        <v>73</v>
      </c>
      <c r="B86" s="10" t="s">
        <v>98</v>
      </c>
      <c r="C86" s="9" t="s">
        <v>17</v>
      </c>
      <c r="D86" s="9">
        <f>D85*0.05</f>
        <v>6.9</v>
      </c>
      <c r="E86" s="11">
        <v>800</v>
      </c>
      <c r="F86" s="11">
        <f t="shared" si="5"/>
        <v>5520</v>
      </c>
      <c r="G86" s="9"/>
    </row>
    <row r="87" spans="1:7" s="1" customFormat="1" ht="12.75" x14ac:dyDescent="0.2">
      <c r="A87" s="9">
        <f t="shared" si="4"/>
        <v>74</v>
      </c>
      <c r="B87" s="10" t="s">
        <v>99</v>
      </c>
      <c r="C87" s="9" t="s">
        <v>19</v>
      </c>
      <c r="D87" s="9">
        <f>D86*10</f>
        <v>69</v>
      </c>
      <c r="E87" s="11">
        <v>180</v>
      </c>
      <c r="F87" s="11">
        <f t="shared" si="5"/>
        <v>12420</v>
      </c>
      <c r="G87" s="9"/>
    </row>
    <row r="88" spans="1:7" s="1" customFormat="1" ht="12.75" x14ac:dyDescent="0.2">
      <c r="A88" s="9">
        <f t="shared" si="4"/>
        <v>75</v>
      </c>
      <c r="B88" s="10" t="s">
        <v>101</v>
      </c>
      <c r="C88" s="9" t="s">
        <v>18</v>
      </c>
      <c r="D88" s="9">
        <v>46</v>
      </c>
      <c r="E88" s="11">
        <v>350</v>
      </c>
      <c r="F88" s="11">
        <f t="shared" si="5"/>
        <v>16100</v>
      </c>
      <c r="G88" s="9"/>
    </row>
    <row r="89" spans="1:7" s="1" customFormat="1" ht="12.75" x14ac:dyDescent="0.2">
      <c r="A89" s="9">
        <f t="shared" si="4"/>
        <v>76</v>
      </c>
      <c r="B89" s="10" t="s">
        <v>102</v>
      </c>
      <c r="C89" s="9" t="s">
        <v>49</v>
      </c>
      <c r="D89" s="9">
        <f>D85*2</f>
        <v>276</v>
      </c>
      <c r="E89" s="11">
        <v>26</v>
      </c>
      <c r="F89" s="11">
        <f t="shared" si="5"/>
        <v>7176</v>
      </c>
      <c r="G89" s="9"/>
    </row>
    <row r="90" spans="1:7" s="2" customFormat="1" ht="12.75" x14ac:dyDescent="0.2">
      <c r="A90" s="6">
        <f t="shared" si="4"/>
        <v>77</v>
      </c>
      <c r="B90" s="7" t="s">
        <v>50</v>
      </c>
      <c r="C90" s="6" t="s">
        <v>69</v>
      </c>
      <c r="D90" s="6">
        <v>1</v>
      </c>
      <c r="E90" s="8">
        <v>30000</v>
      </c>
      <c r="F90" s="8">
        <f t="shared" si="5"/>
        <v>30000</v>
      </c>
      <c r="G90" s="6"/>
    </row>
    <row r="91" spans="1:7" s="1" customFormat="1" ht="12.75" x14ac:dyDescent="0.2">
      <c r="A91" s="9">
        <f t="shared" si="4"/>
        <v>78</v>
      </c>
      <c r="B91" s="10" t="s">
        <v>63</v>
      </c>
      <c r="C91" s="9" t="s">
        <v>49</v>
      </c>
      <c r="D91" s="9">
        <v>15</v>
      </c>
      <c r="E91" s="11">
        <v>29</v>
      </c>
      <c r="F91" s="11">
        <f t="shared" si="5"/>
        <v>435</v>
      </c>
      <c r="G91" s="9"/>
    </row>
    <row r="92" spans="1:7" s="1" customFormat="1" ht="12.75" x14ac:dyDescent="0.2">
      <c r="A92" s="9">
        <f t="shared" si="4"/>
        <v>79</v>
      </c>
      <c r="B92" s="10" t="s">
        <v>64</v>
      </c>
      <c r="C92" s="9" t="s">
        <v>18</v>
      </c>
      <c r="D92" s="9">
        <v>1</v>
      </c>
      <c r="E92" s="11">
        <v>800</v>
      </c>
      <c r="F92" s="11">
        <f t="shared" si="5"/>
        <v>800</v>
      </c>
      <c r="G92" s="9"/>
    </row>
    <row r="93" spans="1:7" s="1" customFormat="1" ht="12.75" x14ac:dyDescent="0.2">
      <c r="A93" s="9">
        <f t="shared" si="4"/>
        <v>80</v>
      </c>
      <c r="B93" s="10" t="s">
        <v>65</v>
      </c>
      <c r="C93" s="9" t="s">
        <v>49</v>
      </c>
      <c r="D93" s="9">
        <v>2</v>
      </c>
      <c r="E93" s="11">
        <v>40</v>
      </c>
      <c r="F93" s="11">
        <f t="shared" si="5"/>
        <v>80</v>
      </c>
      <c r="G93" s="9"/>
    </row>
    <row r="94" spans="1:7" s="1" customFormat="1" ht="12.75" x14ac:dyDescent="0.2">
      <c r="A94" s="9">
        <f t="shared" si="4"/>
        <v>81</v>
      </c>
      <c r="B94" s="10" t="s">
        <v>66</v>
      </c>
      <c r="C94" s="9" t="s">
        <v>18</v>
      </c>
      <c r="D94" s="9">
        <v>1</v>
      </c>
      <c r="E94" s="11">
        <v>700</v>
      </c>
      <c r="F94" s="11">
        <f t="shared" si="5"/>
        <v>700</v>
      </c>
      <c r="G94" s="9"/>
    </row>
    <row r="95" spans="1:7" s="2" customFormat="1" ht="12.75" x14ac:dyDescent="0.2">
      <c r="A95" s="9">
        <f t="shared" si="4"/>
        <v>82</v>
      </c>
      <c r="B95" s="10" t="s">
        <v>62</v>
      </c>
      <c r="C95" s="9" t="s">
        <v>18</v>
      </c>
      <c r="D95" s="9">
        <v>1</v>
      </c>
      <c r="E95" s="11">
        <v>350</v>
      </c>
      <c r="F95" s="11">
        <f t="shared" si="5"/>
        <v>350</v>
      </c>
      <c r="G95" s="6"/>
    </row>
    <row r="96" spans="1:7" s="1" customFormat="1" ht="12.75" x14ac:dyDescent="0.2">
      <c r="A96" s="9">
        <f t="shared" si="4"/>
        <v>83</v>
      </c>
      <c r="B96" s="10" t="s">
        <v>61</v>
      </c>
      <c r="C96" s="9" t="s">
        <v>18</v>
      </c>
      <c r="D96" s="9">
        <v>7</v>
      </c>
      <c r="E96" s="11">
        <v>120</v>
      </c>
      <c r="F96" s="11">
        <f t="shared" si="5"/>
        <v>840</v>
      </c>
      <c r="G96" s="9"/>
    </row>
    <row r="97" spans="1:7" s="1" customFormat="1" ht="12.75" x14ac:dyDescent="0.2">
      <c r="A97" s="9">
        <f t="shared" si="4"/>
        <v>84</v>
      </c>
      <c r="B97" s="10" t="s">
        <v>52</v>
      </c>
      <c r="C97" s="9" t="s">
        <v>18</v>
      </c>
      <c r="D97" s="9">
        <v>1</v>
      </c>
      <c r="E97" s="11">
        <v>120</v>
      </c>
      <c r="F97" s="11">
        <f t="shared" si="5"/>
        <v>120</v>
      </c>
      <c r="G97" s="9"/>
    </row>
    <row r="98" spans="1:7" s="1" customFormat="1" ht="12.75" x14ac:dyDescent="0.2">
      <c r="A98" s="9">
        <f t="shared" si="4"/>
        <v>85</v>
      </c>
      <c r="B98" s="10" t="s">
        <v>51</v>
      </c>
      <c r="C98" s="9" t="s">
        <v>18</v>
      </c>
      <c r="D98" s="9">
        <v>3</v>
      </c>
      <c r="E98" s="11">
        <v>800</v>
      </c>
      <c r="F98" s="11">
        <f t="shared" si="5"/>
        <v>2400</v>
      </c>
      <c r="G98" s="9"/>
    </row>
    <row r="99" spans="1:7" s="2" customFormat="1" ht="12.75" x14ac:dyDescent="0.2">
      <c r="A99" s="9">
        <f t="shared" si="4"/>
        <v>86</v>
      </c>
      <c r="B99" s="10" t="s">
        <v>53</v>
      </c>
      <c r="C99" s="9" t="s">
        <v>49</v>
      </c>
      <c r="D99" s="9">
        <v>200</v>
      </c>
      <c r="E99" s="11">
        <v>29</v>
      </c>
      <c r="F99" s="11">
        <f t="shared" si="5"/>
        <v>5800</v>
      </c>
      <c r="G99" s="6"/>
    </row>
    <row r="100" spans="1:7" s="1" customFormat="1" ht="12.75" x14ac:dyDescent="0.2">
      <c r="A100" s="9">
        <f t="shared" si="4"/>
        <v>87</v>
      </c>
      <c r="B100" s="10" t="s">
        <v>54</v>
      </c>
      <c r="C100" s="9" t="s">
        <v>49</v>
      </c>
      <c r="D100" s="9">
        <v>150</v>
      </c>
      <c r="E100" s="11">
        <v>20</v>
      </c>
      <c r="F100" s="11">
        <f t="shared" si="5"/>
        <v>3000</v>
      </c>
      <c r="G100" s="9"/>
    </row>
    <row r="101" spans="1:7" s="1" customFormat="1" ht="12.75" x14ac:dyDescent="0.2">
      <c r="A101" s="9">
        <f t="shared" si="4"/>
        <v>88</v>
      </c>
      <c r="B101" s="10" t="s">
        <v>55</v>
      </c>
      <c r="C101" s="9" t="s">
        <v>49</v>
      </c>
      <c r="D101" s="9">
        <v>200</v>
      </c>
      <c r="E101" s="11">
        <v>5.5</v>
      </c>
      <c r="F101" s="11">
        <f t="shared" si="5"/>
        <v>1100</v>
      </c>
      <c r="G101" s="9"/>
    </row>
    <row r="102" spans="1:7" s="2" customFormat="1" ht="12.75" x14ac:dyDescent="0.2">
      <c r="A102" s="9">
        <f t="shared" si="4"/>
        <v>89</v>
      </c>
      <c r="B102" s="10" t="s">
        <v>67</v>
      </c>
      <c r="C102" s="9" t="s">
        <v>49</v>
      </c>
      <c r="D102" s="9">
        <v>100</v>
      </c>
      <c r="E102" s="11">
        <v>7</v>
      </c>
      <c r="F102" s="11">
        <f t="shared" si="5"/>
        <v>700</v>
      </c>
      <c r="G102" s="6"/>
    </row>
    <row r="103" spans="1:7" s="2" customFormat="1" ht="12.75" x14ac:dyDescent="0.2">
      <c r="A103" s="9">
        <f t="shared" si="4"/>
        <v>90</v>
      </c>
      <c r="B103" s="10" t="s">
        <v>56</v>
      </c>
      <c r="C103" s="9" t="s">
        <v>18</v>
      </c>
      <c r="D103" s="9">
        <v>20</v>
      </c>
      <c r="E103" s="11">
        <v>25</v>
      </c>
      <c r="F103" s="11">
        <f t="shared" si="5"/>
        <v>500</v>
      </c>
      <c r="G103" s="6"/>
    </row>
    <row r="104" spans="1:7" s="1" customFormat="1" ht="12.75" x14ac:dyDescent="0.2">
      <c r="A104" s="9">
        <f t="shared" si="4"/>
        <v>91</v>
      </c>
      <c r="B104" s="10" t="s">
        <v>57</v>
      </c>
      <c r="C104" s="9" t="s">
        <v>18</v>
      </c>
      <c r="D104" s="9">
        <v>54</v>
      </c>
      <c r="E104" s="11">
        <v>10</v>
      </c>
      <c r="F104" s="11">
        <f t="shared" si="5"/>
        <v>540</v>
      </c>
      <c r="G104" s="9"/>
    </row>
    <row r="105" spans="1:7" s="1" customFormat="1" ht="12.75" x14ac:dyDescent="0.2">
      <c r="A105" s="9">
        <f t="shared" si="4"/>
        <v>92</v>
      </c>
      <c r="B105" s="10" t="s">
        <v>58</v>
      </c>
      <c r="C105" s="9" t="s">
        <v>18</v>
      </c>
      <c r="D105" s="9">
        <v>40</v>
      </c>
      <c r="E105" s="11">
        <v>75</v>
      </c>
      <c r="F105" s="11">
        <f t="shared" si="5"/>
        <v>3000</v>
      </c>
      <c r="G105" s="9"/>
    </row>
    <row r="106" spans="1:7" s="1" customFormat="1" ht="12.75" x14ac:dyDescent="0.2">
      <c r="A106" s="9">
        <f t="shared" si="4"/>
        <v>93</v>
      </c>
      <c r="B106" s="10" t="s">
        <v>59</v>
      </c>
      <c r="C106" s="9" t="s">
        <v>18</v>
      </c>
      <c r="D106" s="9">
        <v>11</v>
      </c>
      <c r="E106" s="11">
        <v>90</v>
      </c>
      <c r="F106" s="11">
        <f t="shared" si="5"/>
        <v>990</v>
      </c>
      <c r="G106" s="9"/>
    </row>
    <row r="107" spans="1:7" s="1" customFormat="1" ht="12.75" x14ac:dyDescent="0.2">
      <c r="A107" s="9">
        <f t="shared" si="4"/>
        <v>94</v>
      </c>
      <c r="B107" s="10" t="s">
        <v>60</v>
      </c>
      <c r="C107" s="9" t="s">
        <v>18</v>
      </c>
      <c r="D107" s="9">
        <v>3</v>
      </c>
      <c r="E107" s="11">
        <v>90</v>
      </c>
      <c r="F107" s="11">
        <f t="shared" si="5"/>
        <v>270</v>
      </c>
      <c r="G107" s="9"/>
    </row>
    <row r="108" spans="1:7" s="1" customFormat="1" ht="12.75" x14ac:dyDescent="0.2">
      <c r="A108" s="9">
        <f t="shared" si="4"/>
        <v>95</v>
      </c>
      <c r="B108" s="10" t="s">
        <v>70</v>
      </c>
      <c r="C108" s="9" t="s">
        <v>18</v>
      </c>
      <c r="D108" s="9">
        <v>2</v>
      </c>
      <c r="E108" s="11">
        <v>250</v>
      </c>
      <c r="F108" s="11">
        <f t="shared" si="5"/>
        <v>500</v>
      </c>
      <c r="G108" s="9"/>
    </row>
    <row r="109" spans="1:7" s="1" customFormat="1" ht="12.75" x14ac:dyDescent="0.2">
      <c r="A109" s="9">
        <f t="shared" si="4"/>
        <v>96</v>
      </c>
      <c r="B109" s="10" t="s">
        <v>71</v>
      </c>
      <c r="C109" s="9" t="s">
        <v>18</v>
      </c>
      <c r="D109" s="9">
        <v>12</v>
      </c>
      <c r="E109" s="11">
        <v>35</v>
      </c>
      <c r="F109" s="11">
        <f t="shared" si="5"/>
        <v>420</v>
      </c>
      <c r="G109" s="9"/>
    </row>
    <row r="110" spans="1:7" s="1" customFormat="1" ht="12.75" x14ac:dyDescent="0.2">
      <c r="A110" s="9">
        <f t="shared" ref="A110:A127" si="6">A109+1</f>
        <v>97</v>
      </c>
      <c r="B110" s="10" t="s">
        <v>72</v>
      </c>
      <c r="C110" s="9" t="s">
        <v>18</v>
      </c>
      <c r="D110" s="9">
        <v>2</v>
      </c>
      <c r="E110" s="11">
        <v>400</v>
      </c>
      <c r="F110" s="11">
        <f t="shared" ref="F110:F126" si="7">D110*E110</f>
        <v>800</v>
      </c>
      <c r="G110" s="9"/>
    </row>
    <row r="111" spans="1:7" s="1" customFormat="1" ht="12.75" x14ac:dyDescent="0.2">
      <c r="A111" s="9">
        <f t="shared" si="6"/>
        <v>98</v>
      </c>
      <c r="B111" s="10" t="s">
        <v>68</v>
      </c>
      <c r="C111" s="9" t="s">
        <v>24</v>
      </c>
      <c r="D111" s="9">
        <v>1</v>
      </c>
      <c r="E111" s="11">
        <v>3000</v>
      </c>
      <c r="F111" s="11">
        <f t="shared" si="7"/>
        <v>3000</v>
      </c>
      <c r="G111" s="9"/>
    </row>
    <row r="112" spans="1:7" s="2" customFormat="1" ht="12.75" x14ac:dyDescent="0.2">
      <c r="A112" s="6">
        <f t="shared" si="6"/>
        <v>99</v>
      </c>
      <c r="B112" s="7" t="s">
        <v>73</v>
      </c>
      <c r="C112" s="6" t="s">
        <v>74</v>
      </c>
      <c r="D112" s="6">
        <v>10</v>
      </c>
      <c r="E112" s="8">
        <v>1500</v>
      </c>
      <c r="F112" s="8">
        <f t="shared" si="7"/>
        <v>15000</v>
      </c>
      <c r="G112" s="6"/>
    </row>
    <row r="113" spans="1:9" s="1" customFormat="1" ht="12.75" x14ac:dyDescent="0.2">
      <c r="A113" s="9">
        <f t="shared" si="6"/>
        <v>100</v>
      </c>
      <c r="B113" s="10" t="s">
        <v>76</v>
      </c>
      <c r="C113" s="9" t="s">
        <v>24</v>
      </c>
      <c r="D113" s="9">
        <v>1</v>
      </c>
      <c r="E113" s="11">
        <v>25000</v>
      </c>
      <c r="F113" s="11">
        <f t="shared" si="7"/>
        <v>25000</v>
      </c>
      <c r="G113" s="9"/>
    </row>
    <row r="114" spans="1:9" s="2" customFormat="1" ht="12.75" x14ac:dyDescent="0.2">
      <c r="A114" s="6">
        <f t="shared" si="6"/>
        <v>101</v>
      </c>
      <c r="B114" s="7" t="s">
        <v>126</v>
      </c>
      <c r="C114" s="6" t="s">
        <v>69</v>
      </c>
      <c r="D114" s="6">
        <v>1</v>
      </c>
      <c r="E114" s="8">
        <v>6000</v>
      </c>
      <c r="F114" s="8">
        <f t="shared" si="7"/>
        <v>6000</v>
      </c>
      <c r="G114" s="6"/>
    </row>
    <row r="115" spans="1:9" s="1" customFormat="1" ht="12.75" x14ac:dyDescent="0.2">
      <c r="A115" s="9">
        <f t="shared" si="6"/>
        <v>102</v>
      </c>
      <c r="B115" s="10" t="s">
        <v>133</v>
      </c>
      <c r="C115" s="9" t="s">
        <v>18</v>
      </c>
      <c r="D115" s="9">
        <v>1</v>
      </c>
      <c r="E115" s="11">
        <v>22000</v>
      </c>
      <c r="F115" s="11">
        <f t="shared" si="7"/>
        <v>22000</v>
      </c>
      <c r="G115" s="9"/>
    </row>
    <row r="116" spans="1:9" s="1" customFormat="1" ht="12.75" x14ac:dyDescent="0.2">
      <c r="A116" s="9">
        <f>A114+1</f>
        <v>102</v>
      </c>
      <c r="B116" s="10" t="s">
        <v>68</v>
      </c>
      <c r="C116" s="9" t="s">
        <v>24</v>
      </c>
      <c r="D116" s="9">
        <v>1</v>
      </c>
      <c r="E116" s="11">
        <v>2000</v>
      </c>
      <c r="F116" s="11">
        <f t="shared" si="7"/>
        <v>2000</v>
      </c>
      <c r="G116" s="9"/>
    </row>
    <row r="117" spans="1:9" s="2" customFormat="1" ht="12.75" x14ac:dyDescent="0.2">
      <c r="A117" s="6">
        <f t="shared" si="6"/>
        <v>103</v>
      </c>
      <c r="B117" s="7" t="s">
        <v>127</v>
      </c>
      <c r="C117" s="6" t="s">
        <v>16</v>
      </c>
      <c r="D117" s="6">
        <v>40</v>
      </c>
      <c r="E117" s="8">
        <v>500</v>
      </c>
      <c r="F117" s="8">
        <f t="shared" si="7"/>
        <v>20000</v>
      </c>
      <c r="G117" s="6"/>
    </row>
    <row r="118" spans="1:9" s="1" customFormat="1" ht="12.75" x14ac:dyDescent="0.2">
      <c r="A118" s="9">
        <f t="shared" si="6"/>
        <v>104</v>
      </c>
      <c r="B118" s="10" t="s">
        <v>76</v>
      </c>
      <c r="C118" s="9" t="s">
        <v>24</v>
      </c>
      <c r="D118" s="9">
        <v>1</v>
      </c>
      <c r="E118" s="11">
        <v>23000</v>
      </c>
      <c r="F118" s="11">
        <f t="shared" si="7"/>
        <v>23000</v>
      </c>
      <c r="G118" s="9"/>
    </row>
    <row r="119" spans="1:9" s="1" customFormat="1" ht="12.75" x14ac:dyDescent="0.2">
      <c r="A119" s="9">
        <f t="shared" si="6"/>
        <v>105</v>
      </c>
      <c r="B119" s="10" t="s">
        <v>128</v>
      </c>
      <c r="C119" s="9" t="s">
        <v>16</v>
      </c>
      <c r="D119" s="9">
        <v>42</v>
      </c>
      <c r="E119" s="11">
        <v>54</v>
      </c>
      <c r="F119" s="11">
        <f t="shared" si="7"/>
        <v>2268</v>
      </c>
      <c r="G119" s="9"/>
    </row>
    <row r="120" spans="1:9" s="1" customFormat="1" ht="12.75" x14ac:dyDescent="0.2">
      <c r="A120" s="9">
        <f t="shared" si="6"/>
        <v>106</v>
      </c>
      <c r="B120" s="10" t="s">
        <v>129</v>
      </c>
      <c r="C120" s="9" t="s">
        <v>130</v>
      </c>
      <c r="D120" s="9">
        <v>20</v>
      </c>
      <c r="E120" s="11">
        <v>198</v>
      </c>
      <c r="F120" s="11">
        <f t="shared" si="7"/>
        <v>3960</v>
      </c>
      <c r="G120" s="9"/>
    </row>
    <row r="121" spans="1:9" s="2" customFormat="1" ht="12.75" x14ac:dyDescent="0.2">
      <c r="A121" s="6">
        <f t="shared" si="6"/>
        <v>107</v>
      </c>
      <c r="B121" s="7" t="s">
        <v>131</v>
      </c>
      <c r="C121" s="6" t="s">
        <v>18</v>
      </c>
      <c r="D121" s="6">
        <v>6</v>
      </c>
      <c r="E121" s="8">
        <v>2000</v>
      </c>
      <c r="F121" s="8">
        <f t="shared" si="7"/>
        <v>12000</v>
      </c>
      <c r="G121" s="6"/>
    </row>
    <row r="122" spans="1:9" s="1" customFormat="1" ht="25.5" x14ac:dyDescent="0.2">
      <c r="A122" s="9">
        <f t="shared" si="6"/>
        <v>108</v>
      </c>
      <c r="B122" s="10" t="s">
        <v>132</v>
      </c>
      <c r="C122" s="9" t="s">
        <v>24</v>
      </c>
      <c r="D122" s="9">
        <v>1</v>
      </c>
      <c r="E122" s="11">
        <v>25000</v>
      </c>
      <c r="F122" s="11">
        <f t="shared" si="7"/>
        <v>25000</v>
      </c>
      <c r="G122" s="9"/>
    </row>
    <row r="123" spans="1:9" s="2" customFormat="1" ht="12.75" x14ac:dyDescent="0.2">
      <c r="A123" s="6">
        <f>A113+1</f>
        <v>101</v>
      </c>
      <c r="B123" s="7" t="s">
        <v>77</v>
      </c>
      <c r="C123" s="6" t="s">
        <v>18</v>
      </c>
      <c r="D123" s="6">
        <v>1</v>
      </c>
      <c r="E123" s="8">
        <v>2000</v>
      </c>
      <c r="F123" s="8">
        <f t="shared" si="7"/>
        <v>2000</v>
      </c>
      <c r="G123" s="6"/>
    </row>
    <row r="124" spans="1:9" s="1" customFormat="1" ht="12.75" x14ac:dyDescent="0.2">
      <c r="A124" s="9">
        <f t="shared" si="6"/>
        <v>102</v>
      </c>
      <c r="B124" s="10" t="s">
        <v>78</v>
      </c>
      <c r="C124" s="9" t="s">
        <v>18</v>
      </c>
      <c r="D124" s="9">
        <v>1</v>
      </c>
      <c r="E124" s="11">
        <v>7000</v>
      </c>
      <c r="F124" s="11">
        <f t="shared" si="7"/>
        <v>7000</v>
      </c>
      <c r="G124" s="9"/>
    </row>
    <row r="125" spans="1:9" s="2" customFormat="1" ht="12.75" x14ac:dyDescent="0.2">
      <c r="A125" s="6">
        <f t="shared" si="6"/>
        <v>103</v>
      </c>
      <c r="B125" s="7" t="s">
        <v>80</v>
      </c>
      <c r="C125" s="6" t="s">
        <v>69</v>
      </c>
      <c r="D125" s="6">
        <v>1</v>
      </c>
      <c r="E125" s="8">
        <v>10000</v>
      </c>
      <c r="F125" s="8">
        <f t="shared" si="7"/>
        <v>10000</v>
      </c>
      <c r="G125" s="6"/>
    </row>
    <row r="126" spans="1:9" s="1" customFormat="1" ht="12.75" x14ac:dyDescent="0.2">
      <c r="A126" s="9">
        <f t="shared" si="6"/>
        <v>104</v>
      </c>
      <c r="B126" s="10" t="s">
        <v>81</v>
      </c>
      <c r="C126" s="9" t="s">
        <v>19</v>
      </c>
      <c r="D126" s="9">
        <v>5</v>
      </c>
      <c r="E126" s="11">
        <v>500</v>
      </c>
      <c r="F126" s="11">
        <f t="shared" si="7"/>
        <v>2500</v>
      </c>
      <c r="G126" s="9"/>
    </row>
    <row r="127" spans="1:9" s="1" customFormat="1" ht="12.75" x14ac:dyDescent="0.2">
      <c r="A127" s="9">
        <f t="shared" si="6"/>
        <v>105</v>
      </c>
      <c r="B127" s="10" t="s">
        <v>79</v>
      </c>
      <c r="C127" s="9"/>
      <c r="D127" s="9"/>
      <c r="E127" s="11"/>
      <c r="F127" s="11">
        <v>50000</v>
      </c>
      <c r="G127" s="9"/>
    </row>
    <row r="128" spans="1:9" x14ac:dyDescent="0.2">
      <c r="A128" s="25" t="s">
        <v>14</v>
      </c>
      <c r="B128" s="25"/>
      <c r="C128" s="25"/>
      <c r="D128" s="25"/>
      <c r="E128" s="25"/>
      <c r="F128" s="28">
        <f>SUM(F14:F127)</f>
        <v>1605148</v>
      </c>
      <c r="G128" s="28"/>
      <c r="I128" s="14"/>
    </row>
    <row r="129" spans="1:9" x14ac:dyDescent="0.2">
      <c r="A129" s="29" t="s">
        <v>15</v>
      </c>
      <c r="B129" s="29"/>
      <c r="C129" s="29"/>
      <c r="D129" s="29"/>
      <c r="E129" s="29"/>
      <c r="F129" s="30">
        <f>(F128*0.15)</f>
        <v>240772.19999999998</v>
      </c>
      <c r="G129" s="30"/>
    </row>
    <row r="130" spans="1:9" s="2" customFormat="1" ht="15.75" x14ac:dyDescent="0.2">
      <c r="A130" s="31" t="s">
        <v>22</v>
      </c>
      <c r="B130" s="31"/>
      <c r="C130" s="31"/>
      <c r="D130" s="31"/>
      <c r="E130" s="31"/>
      <c r="F130" s="32">
        <f>(F128+F129)*1.06</f>
        <v>1956675.412</v>
      </c>
      <c r="G130" s="32"/>
      <c r="I130" s="15"/>
    </row>
    <row r="131" spans="1:9" x14ac:dyDescent="0.2">
      <c r="A131" s="29" t="s">
        <v>23</v>
      </c>
      <c r="B131" s="29"/>
      <c r="C131" s="29"/>
      <c r="D131" s="29"/>
      <c r="E131" s="29"/>
      <c r="F131" s="30">
        <f>(F128+F129)*0.06</f>
        <v>110755.212</v>
      </c>
      <c r="G131" s="30"/>
    </row>
    <row r="134" spans="1:9" x14ac:dyDescent="0.2">
      <c r="G134" s="12"/>
    </row>
    <row r="135" spans="1:9" x14ac:dyDescent="0.2">
      <c r="G135" s="12"/>
    </row>
    <row r="136" spans="1:9" x14ac:dyDescent="0.2">
      <c r="G136" s="12"/>
    </row>
    <row r="137" spans="1:9" x14ac:dyDescent="0.2">
      <c r="G137" s="12"/>
    </row>
    <row r="138" spans="1:9" x14ac:dyDescent="0.2">
      <c r="G138" s="12"/>
    </row>
  </sheetData>
  <mergeCells count="22">
    <mergeCell ref="A1:G1"/>
    <mergeCell ref="A2:G2"/>
    <mergeCell ref="A3:G3"/>
    <mergeCell ref="E5:G5"/>
    <mergeCell ref="E6:G6"/>
    <mergeCell ref="A5:D5"/>
    <mergeCell ref="A6:D6"/>
    <mergeCell ref="A10:G10"/>
    <mergeCell ref="F128:G128"/>
    <mergeCell ref="F129:G129"/>
    <mergeCell ref="A9:G9"/>
    <mergeCell ref="A7:D7"/>
    <mergeCell ref="A8:D8"/>
    <mergeCell ref="E8:G8"/>
    <mergeCell ref="A129:E129"/>
    <mergeCell ref="A128:E128"/>
    <mergeCell ref="E7:G7"/>
    <mergeCell ref="A131:E131"/>
    <mergeCell ref="F131:G131"/>
    <mergeCell ref="A130:E130"/>
    <mergeCell ref="F130:G130"/>
    <mergeCell ref="A11:G11"/>
  </mergeCells>
  <phoneticPr fontId="4" type="noConversion"/>
  <pageMargins left="0.57999999999999996" right="0.16" top="0.2" bottom="0.2" header="0.17" footer="0.17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opLeftCell="A106" workbookViewId="0">
      <selection activeCell="I45" sqref="I45"/>
    </sheetView>
  </sheetViews>
  <sheetFormatPr defaultRowHeight="15" x14ac:dyDescent="0.2"/>
  <cols>
    <col min="1" max="1" width="4.5703125" style="3" customWidth="1"/>
    <col min="2" max="2" width="36.28515625" style="3" customWidth="1"/>
    <col min="3" max="3" width="8.42578125" style="3" customWidth="1"/>
    <col min="4" max="4" width="7.7109375" style="3" customWidth="1"/>
    <col min="5" max="5" width="13.5703125" style="12" customWidth="1"/>
    <col min="6" max="6" width="13.140625" style="12" customWidth="1"/>
    <col min="7" max="7" width="14" style="3" customWidth="1"/>
    <col min="9" max="9" width="8.85546875" customWidth="1"/>
  </cols>
  <sheetData>
    <row r="1" spans="1:7" ht="12.75" x14ac:dyDescent="0.2">
      <c r="A1" s="40" t="s">
        <v>123</v>
      </c>
      <c r="B1" s="40"/>
      <c r="C1" s="40"/>
      <c r="D1" s="40"/>
      <c r="E1" s="40"/>
      <c r="F1" s="40"/>
      <c r="G1" s="40"/>
    </row>
    <row r="2" spans="1:7" ht="12.75" x14ac:dyDescent="0.2">
      <c r="A2" s="41" t="s">
        <v>124</v>
      </c>
      <c r="B2" s="41"/>
      <c r="C2" s="41"/>
      <c r="D2" s="41"/>
      <c r="E2" s="41"/>
      <c r="F2" s="41"/>
      <c r="G2" s="41"/>
    </row>
    <row r="3" spans="1:7" ht="12.75" x14ac:dyDescent="0.2">
      <c r="A3" s="41" t="s">
        <v>125</v>
      </c>
      <c r="B3" s="41"/>
      <c r="C3" s="41"/>
      <c r="D3" s="41"/>
      <c r="E3" s="41"/>
      <c r="F3" s="41"/>
      <c r="G3" s="41"/>
    </row>
    <row r="4" spans="1:7" ht="9.75" customHeight="1" x14ac:dyDescent="0.2">
      <c r="A4" s="17"/>
      <c r="B4" s="17"/>
      <c r="C4" s="17"/>
      <c r="D4" s="17"/>
      <c r="E4" s="17"/>
      <c r="F4" s="17"/>
      <c r="G4" s="17"/>
    </row>
    <row r="5" spans="1:7" ht="16.5" customHeight="1" x14ac:dyDescent="0.2">
      <c r="A5" s="31" t="s">
        <v>6</v>
      </c>
      <c r="B5" s="31"/>
      <c r="C5" s="31"/>
      <c r="D5" s="31"/>
      <c r="E5" s="42" t="s">
        <v>6</v>
      </c>
      <c r="F5" s="42"/>
      <c r="G5" s="42"/>
    </row>
    <row r="6" spans="1:7" ht="23.25" customHeight="1" x14ac:dyDescent="0.2">
      <c r="A6" s="38" t="s">
        <v>7</v>
      </c>
      <c r="B6" s="38"/>
      <c r="C6" s="38"/>
      <c r="D6" s="38"/>
      <c r="E6" s="39" t="s">
        <v>118</v>
      </c>
      <c r="F6" s="39"/>
      <c r="G6" s="39"/>
    </row>
    <row r="7" spans="1:7" ht="29.25" customHeight="1" x14ac:dyDescent="0.2">
      <c r="A7" s="37" t="s">
        <v>122</v>
      </c>
      <c r="B7" s="37"/>
      <c r="C7" s="37"/>
      <c r="D7" s="37"/>
      <c r="E7" s="39" t="s">
        <v>119</v>
      </c>
      <c r="F7" s="39"/>
      <c r="G7" s="39"/>
    </row>
    <row r="8" spans="1:7" ht="14.25" x14ac:dyDescent="0.2">
      <c r="A8" s="38" t="s">
        <v>9</v>
      </c>
      <c r="B8" s="38"/>
      <c r="C8" s="38"/>
      <c r="D8" s="38"/>
      <c r="E8" s="27"/>
      <c r="F8" s="27"/>
      <c r="G8" s="27"/>
    </row>
    <row r="9" spans="1:7" ht="20.25" x14ac:dyDescent="0.2">
      <c r="A9" s="26" t="s">
        <v>5</v>
      </c>
      <c r="B9" s="26"/>
      <c r="C9" s="26"/>
      <c r="D9" s="26"/>
      <c r="E9" s="26"/>
      <c r="F9" s="26"/>
      <c r="G9" s="26"/>
    </row>
    <row r="10" spans="1:7" ht="12.75" x14ac:dyDescent="0.2">
      <c r="A10" s="36" t="s">
        <v>120</v>
      </c>
      <c r="B10" s="36"/>
      <c r="C10" s="36"/>
      <c r="D10" s="36"/>
      <c r="E10" s="36"/>
      <c r="F10" s="36"/>
      <c r="G10" s="36"/>
    </row>
    <row r="11" spans="1:7" ht="12.75" x14ac:dyDescent="0.2">
      <c r="A11" s="36" t="s">
        <v>121</v>
      </c>
      <c r="B11" s="36"/>
      <c r="C11" s="36"/>
      <c r="D11" s="36"/>
      <c r="E11" s="36"/>
      <c r="F11" s="36"/>
      <c r="G11" s="36"/>
    </row>
    <row r="12" spans="1:7" ht="9" customHeight="1" x14ac:dyDescent="0.2"/>
    <row r="13" spans="1:7" ht="45" x14ac:dyDescent="0.2">
      <c r="A13" s="4" t="s">
        <v>0</v>
      </c>
      <c r="B13" s="4" t="s">
        <v>1</v>
      </c>
      <c r="C13" s="4" t="s">
        <v>2</v>
      </c>
      <c r="D13" s="4" t="s">
        <v>3</v>
      </c>
      <c r="E13" s="5" t="s">
        <v>11</v>
      </c>
      <c r="F13" s="5" t="s">
        <v>10</v>
      </c>
      <c r="G13" s="4" t="s">
        <v>4</v>
      </c>
    </row>
    <row r="14" spans="1:7" s="2" customFormat="1" ht="25.5" x14ac:dyDescent="0.2">
      <c r="A14" s="6">
        <v>1</v>
      </c>
      <c r="B14" s="7" t="s">
        <v>27</v>
      </c>
      <c r="C14" s="6" t="s">
        <v>17</v>
      </c>
      <c r="D14" s="6">
        <v>24</v>
      </c>
      <c r="E14" s="8">
        <v>500</v>
      </c>
      <c r="F14" s="8">
        <f t="shared" ref="F14:F45" si="0">D14*E14</f>
        <v>12000</v>
      </c>
      <c r="G14" s="6"/>
    </row>
    <row r="15" spans="1:7" s="2" customFormat="1" ht="25.5" x14ac:dyDescent="0.2">
      <c r="A15" s="6">
        <f t="shared" ref="A15:A46" si="1">A14+1</f>
        <v>2</v>
      </c>
      <c r="B15" s="7" t="s">
        <v>83</v>
      </c>
      <c r="C15" s="6" t="s">
        <v>17</v>
      </c>
      <c r="D15" s="6">
        <v>11.5</v>
      </c>
      <c r="E15" s="8">
        <v>1500</v>
      </c>
      <c r="F15" s="8">
        <f t="shared" si="0"/>
        <v>17250</v>
      </c>
      <c r="G15" s="6"/>
    </row>
    <row r="16" spans="1:7" s="1" customFormat="1" ht="12.75" x14ac:dyDescent="0.2">
      <c r="A16" s="9">
        <f t="shared" si="1"/>
        <v>3</v>
      </c>
      <c r="B16" s="10" t="s">
        <v>84</v>
      </c>
      <c r="C16" s="9" t="s">
        <v>17</v>
      </c>
      <c r="D16" s="9">
        <v>3</v>
      </c>
      <c r="E16" s="11">
        <v>2000</v>
      </c>
      <c r="F16" s="11">
        <f t="shared" si="0"/>
        <v>6000</v>
      </c>
      <c r="G16" s="9"/>
    </row>
    <row r="17" spans="1:7" s="1" customFormat="1" ht="12.75" x14ac:dyDescent="0.2">
      <c r="A17" s="9">
        <f t="shared" si="1"/>
        <v>4</v>
      </c>
      <c r="B17" s="10" t="s">
        <v>85</v>
      </c>
      <c r="C17" s="9" t="s">
        <v>17</v>
      </c>
      <c r="D17" s="9">
        <v>8.5</v>
      </c>
      <c r="E17" s="11">
        <v>2200</v>
      </c>
      <c r="F17" s="11">
        <f t="shared" si="0"/>
        <v>18700</v>
      </c>
      <c r="G17" s="9"/>
    </row>
    <row r="18" spans="1:7" s="1" customFormat="1" ht="12.75" x14ac:dyDescent="0.2">
      <c r="A18" s="9">
        <f t="shared" si="1"/>
        <v>5</v>
      </c>
      <c r="B18" s="10" t="s">
        <v>86</v>
      </c>
      <c r="C18" s="9" t="s">
        <v>45</v>
      </c>
      <c r="D18" s="9">
        <v>0.14000000000000001</v>
      </c>
      <c r="E18" s="11">
        <v>27800</v>
      </c>
      <c r="F18" s="11">
        <f t="shared" si="0"/>
        <v>3892.0000000000005</v>
      </c>
      <c r="G18" s="9"/>
    </row>
    <row r="19" spans="1:7" s="1" customFormat="1" ht="12.75" x14ac:dyDescent="0.2">
      <c r="A19" s="9">
        <f t="shared" si="1"/>
        <v>6</v>
      </c>
      <c r="B19" s="10" t="s">
        <v>87</v>
      </c>
      <c r="C19" s="9" t="s">
        <v>45</v>
      </c>
      <c r="D19" s="9">
        <v>0.05</v>
      </c>
      <c r="E19" s="11">
        <v>28500</v>
      </c>
      <c r="F19" s="11">
        <f t="shared" si="0"/>
        <v>1425</v>
      </c>
      <c r="G19" s="9"/>
    </row>
    <row r="20" spans="1:7" s="1" customFormat="1" ht="12.75" x14ac:dyDescent="0.2">
      <c r="A20" s="9">
        <f t="shared" si="1"/>
        <v>7</v>
      </c>
      <c r="B20" s="10" t="s">
        <v>88</v>
      </c>
      <c r="C20" s="9" t="s">
        <v>89</v>
      </c>
      <c r="D20" s="9">
        <v>5</v>
      </c>
      <c r="E20" s="11">
        <v>40</v>
      </c>
      <c r="F20" s="11">
        <f t="shared" si="0"/>
        <v>200</v>
      </c>
      <c r="G20" s="9"/>
    </row>
    <row r="21" spans="1:7" s="2" customFormat="1" ht="25.5" x14ac:dyDescent="0.2">
      <c r="A21" s="6">
        <f t="shared" si="1"/>
        <v>8</v>
      </c>
      <c r="B21" s="7" t="s">
        <v>90</v>
      </c>
      <c r="C21" s="6" t="s">
        <v>17</v>
      </c>
      <c r="D21" s="6">
        <v>21.6</v>
      </c>
      <c r="E21" s="8">
        <v>2500</v>
      </c>
      <c r="F21" s="8">
        <f t="shared" si="0"/>
        <v>54000</v>
      </c>
      <c r="G21" s="6"/>
    </row>
    <row r="22" spans="1:7" s="1" customFormat="1" ht="12.75" x14ac:dyDescent="0.2">
      <c r="A22" s="9">
        <f t="shared" si="1"/>
        <v>9</v>
      </c>
      <c r="B22" s="10" t="s">
        <v>85</v>
      </c>
      <c r="C22" s="9" t="s">
        <v>17</v>
      </c>
      <c r="D22" s="9">
        <f>D21*1.05</f>
        <v>22.680000000000003</v>
      </c>
      <c r="E22" s="11">
        <v>2200</v>
      </c>
      <c r="F22" s="11">
        <f t="shared" si="0"/>
        <v>49896.000000000007</v>
      </c>
      <c r="G22" s="9"/>
    </row>
    <row r="23" spans="1:7" s="1" customFormat="1" ht="12.75" x14ac:dyDescent="0.2">
      <c r="A23" s="9">
        <f t="shared" si="1"/>
        <v>10</v>
      </c>
      <c r="B23" s="10" t="s">
        <v>86</v>
      </c>
      <c r="C23" s="9" t="s">
        <v>45</v>
      </c>
      <c r="D23" s="9">
        <v>0.28000000000000003</v>
      </c>
      <c r="E23" s="11">
        <v>27800</v>
      </c>
      <c r="F23" s="11">
        <f t="shared" si="0"/>
        <v>7784.0000000000009</v>
      </c>
      <c r="G23" s="9"/>
    </row>
    <row r="24" spans="1:7" s="1" customFormat="1" ht="12.75" x14ac:dyDescent="0.2">
      <c r="A24" s="9">
        <f t="shared" si="1"/>
        <v>11</v>
      </c>
      <c r="B24" s="10" t="s">
        <v>91</v>
      </c>
      <c r="C24" s="9" t="s">
        <v>45</v>
      </c>
      <c r="D24" s="9">
        <v>0.32</v>
      </c>
      <c r="E24" s="11">
        <v>28500</v>
      </c>
      <c r="F24" s="11">
        <f t="shared" si="0"/>
        <v>9120</v>
      </c>
      <c r="G24" s="9"/>
    </row>
    <row r="25" spans="1:7" s="1" customFormat="1" ht="12.75" x14ac:dyDescent="0.2">
      <c r="A25" s="9">
        <f t="shared" si="1"/>
        <v>12</v>
      </c>
      <c r="B25" s="10" t="s">
        <v>88</v>
      </c>
      <c r="C25" s="9" t="s">
        <v>89</v>
      </c>
      <c r="D25" s="9">
        <v>10</v>
      </c>
      <c r="E25" s="11">
        <v>40</v>
      </c>
      <c r="F25" s="11">
        <f t="shared" si="0"/>
        <v>400</v>
      </c>
      <c r="G25" s="9"/>
    </row>
    <row r="26" spans="1:7" s="2" customFormat="1" ht="25.5" customHeight="1" x14ac:dyDescent="0.2">
      <c r="A26" s="6">
        <f t="shared" si="1"/>
        <v>13</v>
      </c>
      <c r="B26" s="7" t="s">
        <v>92</v>
      </c>
      <c r="C26" s="6" t="s">
        <v>16</v>
      </c>
      <c r="D26" s="6">
        <v>11.6</v>
      </c>
      <c r="E26" s="8">
        <v>2500</v>
      </c>
      <c r="F26" s="8">
        <f t="shared" si="0"/>
        <v>29000</v>
      </c>
      <c r="G26" s="6"/>
    </row>
    <row r="27" spans="1:7" s="1" customFormat="1" ht="12.75" x14ac:dyDescent="0.2">
      <c r="A27" s="9">
        <f t="shared" si="1"/>
        <v>14</v>
      </c>
      <c r="B27" s="10" t="s">
        <v>93</v>
      </c>
      <c r="C27" s="9" t="s">
        <v>17</v>
      </c>
      <c r="D27" s="9">
        <f>D26*1.05</f>
        <v>12.18</v>
      </c>
      <c r="E27" s="11">
        <v>2400</v>
      </c>
      <c r="F27" s="11">
        <f t="shared" si="0"/>
        <v>29232</v>
      </c>
      <c r="G27" s="9"/>
    </row>
    <row r="28" spans="1:7" s="1" customFormat="1" ht="12.75" x14ac:dyDescent="0.2">
      <c r="A28" s="9">
        <f t="shared" si="1"/>
        <v>15</v>
      </c>
      <c r="B28" s="10" t="s">
        <v>86</v>
      </c>
      <c r="C28" s="9" t="s">
        <v>45</v>
      </c>
      <c r="D28" s="9">
        <v>0.54</v>
      </c>
      <c r="E28" s="11">
        <v>27800</v>
      </c>
      <c r="F28" s="11">
        <f t="shared" si="0"/>
        <v>15012.000000000002</v>
      </c>
      <c r="G28" s="9"/>
    </row>
    <row r="29" spans="1:7" s="1" customFormat="1" ht="12.75" x14ac:dyDescent="0.2">
      <c r="A29" s="9">
        <f t="shared" si="1"/>
        <v>16</v>
      </c>
      <c r="B29" s="10" t="s">
        <v>91</v>
      </c>
      <c r="C29" s="9" t="s">
        <v>45</v>
      </c>
      <c r="D29" s="9">
        <v>0.17799999999999999</v>
      </c>
      <c r="E29" s="11">
        <v>28500</v>
      </c>
      <c r="F29" s="11">
        <f t="shared" si="0"/>
        <v>5073</v>
      </c>
      <c r="G29" s="9"/>
    </row>
    <row r="30" spans="1:7" s="1" customFormat="1" ht="12.75" x14ac:dyDescent="0.2">
      <c r="A30" s="9">
        <f t="shared" si="1"/>
        <v>17</v>
      </c>
      <c r="B30" s="10" t="s">
        <v>88</v>
      </c>
      <c r="C30" s="9" t="s">
        <v>89</v>
      </c>
      <c r="D30" s="9">
        <v>20</v>
      </c>
      <c r="E30" s="11">
        <v>40</v>
      </c>
      <c r="F30" s="11">
        <f t="shared" si="0"/>
        <v>800</v>
      </c>
      <c r="G30" s="9"/>
    </row>
    <row r="31" spans="1:7" s="2" customFormat="1" ht="12.75" x14ac:dyDescent="0.2">
      <c r="A31" s="6">
        <f t="shared" si="1"/>
        <v>18</v>
      </c>
      <c r="B31" s="7" t="s">
        <v>94</v>
      </c>
      <c r="C31" s="6" t="s">
        <v>17</v>
      </c>
      <c r="D31" s="6">
        <v>8.5</v>
      </c>
      <c r="E31" s="8">
        <v>2500</v>
      </c>
      <c r="F31" s="8">
        <f t="shared" si="0"/>
        <v>21250</v>
      </c>
      <c r="G31" s="6"/>
    </row>
    <row r="32" spans="1:7" s="1" customFormat="1" ht="12.75" x14ac:dyDescent="0.2">
      <c r="A32" s="9">
        <f t="shared" si="1"/>
        <v>19</v>
      </c>
      <c r="B32" s="10" t="s">
        <v>93</v>
      </c>
      <c r="C32" s="9" t="s">
        <v>17</v>
      </c>
      <c r="D32" s="9">
        <f>D31*1.05</f>
        <v>8.9250000000000007</v>
      </c>
      <c r="E32" s="11">
        <v>2400</v>
      </c>
      <c r="F32" s="11">
        <f t="shared" si="0"/>
        <v>21420</v>
      </c>
      <c r="G32" s="9"/>
    </row>
    <row r="33" spans="1:7" s="1" customFormat="1" ht="12.75" x14ac:dyDescent="0.2">
      <c r="A33" s="9">
        <f t="shared" si="1"/>
        <v>20</v>
      </c>
      <c r="B33" s="10" t="s">
        <v>95</v>
      </c>
      <c r="C33" s="9" t="s">
        <v>45</v>
      </c>
      <c r="D33" s="9">
        <v>0.64</v>
      </c>
      <c r="E33" s="11">
        <v>27800</v>
      </c>
      <c r="F33" s="11">
        <f t="shared" si="0"/>
        <v>17792</v>
      </c>
      <c r="G33" s="9"/>
    </row>
    <row r="34" spans="1:7" s="1" customFormat="1" ht="12.75" x14ac:dyDescent="0.2">
      <c r="A34" s="9">
        <f t="shared" si="1"/>
        <v>21</v>
      </c>
      <c r="B34" s="10" t="s">
        <v>87</v>
      </c>
      <c r="C34" s="9" t="s">
        <v>45</v>
      </c>
      <c r="D34" s="9">
        <v>0.17</v>
      </c>
      <c r="E34" s="11">
        <v>28500</v>
      </c>
      <c r="F34" s="11">
        <f t="shared" si="0"/>
        <v>4845</v>
      </c>
      <c r="G34" s="9"/>
    </row>
    <row r="35" spans="1:7" s="1" customFormat="1" ht="12.75" x14ac:dyDescent="0.2">
      <c r="A35" s="9">
        <f t="shared" si="1"/>
        <v>22</v>
      </c>
      <c r="B35" s="10" t="s">
        <v>88</v>
      </c>
      <c r="C35" s="9" t="s">
        <v>89</v>
      </c>
      <c r="D35" s="9">
        <v>20</v>
      </c>
      <c r="E35" s="11">
        <v>40</v>
      </c>
      <c r="F35" s="11">
        <f t="shared" si="0"/>
        <v>800</v>
      </c>
      <c r="G35" s="9"/>
    </row>
    <row r="36" spans="1:7" s="2" customFormat="1" ht="12.75" x14ac:dyDescent="0.2">
      <c r="A36" s="6">
        <f t="shared" si="1"/>
        <v>23</v>
      </c>
      <c r="B36" s="7" t="s">
        <v>103</v>
      </c>
      <c r="C36" s="6" t="s">
        <v>18</v>
      </c>
      <c r="D36" s="6">
        <v>1925</v>
      </c>
      <c r="E36" s="8">
        <v>15</v>
      </c>
      <c r="F36" s="8">
        <f t="shared" si="0"/>
        <v>28875</v>
      </c>
      <c r="G36" s="6"/>
    </row>
    <row r="37" spans="1:7" s="1" customFormat="1" ht="12.75" x14ac:dyDescent="0.2">
      <c r="A37" s="9">
        <f t="shared" si="1"/>
        <v>24</v>
      </c>
      <c r="B37" s="10" t="s">
        <v>104</v>
      </c>
      <c r="C37" s="9" t="s">
        <v>18</v>
      </c>
      <c r="D37" s="9">
        <v>2000</v>
      </c>
      <c r="E37" s="11">
        <v>30</v>
      </c>
      <c r="F37" s="11">
        <f t="shared" si="0"/>
        <v>60000</v>
      </c>
      <c r="G37" s="9"/>
    </row>
    <row r="38" spans="1:7" s="1" customFormat="1" ht="12.75" x14ac:dyDescent="0.2">
      <c r="A38" s="9">
        <f t="shared" si="1"/>
        <v>25</v>
      </c>
      <c r="B38" s="10" t="s">
        <v>105</v>
      </c>
      <c r="C38" s="9" t="s">
        <v>17</v>
      </c>
      <c r="D38" s="9">
        <v>6</v>
      </c>
      <c r="E38" s="11">
        <v>2500</v>
      </c>
      <c r="F38" s="11">
        <f t="shared" si="0"/>
        <v>15000</v>
      </c>
      <c r="G38" s="9"/>
    </row>
    <row r="39" spans="1:7" s="1" customFormat="1" ht="12.75" x14ac:dyDescent="0.2">
      <c r="A39" s="9">
        <f t="shared" si="1"/>
        <v>26</v>
      </c>
      <c r="B39" s="10" t="s">
        <v>101</v>
      </c>
      <c r="C39" s="9" t="s">
        <v>18</v>
      </c>
      <c r="D39" s="9">
        <v>15</v>
      </c>
      <c r="E39" s="11">
        <v>350</v>
      </c>
      <c r="F39" s="11">
        <f t="shared" si="0"/>
        <v>5250</v>
      </c>
      <c r="G39" s="9"/>
    </row>
    <row r="40" spans="1:7" s="2" customFormat="1" ht="12.75" x14ac:dyDescent="0.2">
      <c r="A40" s="6">
        <f t="shared" si="1"/>
        <v>27</v>
      </c>
      <c r="B40" s="7" t="s">
        <v>106</v>
      </c>
      <c r="C40" s="6" t="s">
        <v>16</v>
      </c>
      <c r="D40" s="6">
        <v>155</v>
      </c>
      <c r="E40" s="8">
        <v>750</v>
      </c>
      <c r="F40" s="8">
        <f t="shared" si="0"/>
        <v>116250</v>
      </c>
      <c r="G40" s="6"/>
    </row>
    <row r="41" spans="1:7" s="1" customFormat="1" ht="12.75" x14ac:dyDescent="0.2">
      <c r="A41" s="9">
        <f t="shared" si="1"/>
        <v>28</v>
      </c>
      <c r="B41" s="10" t="s">
        <v>107</v>
      </c>
      <c r="C41" s="9" t="s">
        <v>18</v>
      </c>
      <c r="D41" s="9">
        <f>D40*50*1.1</f>
        <v>8525</v>
      </c>
      <c r="E41" s="11">
        <v>15</v>
      </c>
      <c r="F41" s="11">
        <f t="shared" si="0"/>
        <v>127875</v>
      </c>
      <c r="G41" s="9"/>
    </row>
    <row r="42" spans="1:7" s="1" customFormat="1" ht="12.75" x14ac:dyDescent="0.2">
      <c r="A42" s="9">
        <f t="shared" si="1"/>
        <v>29</v>
      </c>
      <c r="B42" s="10" t="s">
        <v>105</v>
      </c>
      <c r="C42" s="9" t="s">
        <v>17</v>
      </c>
      <c r="D42" s="9">
        <v>7</v>
      </c>
      <c r="E42" s="11">
        <v>2500</v>
      </c>
      <c r="F42" s="11">
        <f t="shared" si="0"/>
        <v>17500</v>
      </c>
      <c r="G42" s="9"/>
    </row>
    <row r="43" spans="1:7" s="1" customFormat="1" ht="12.75" x14ac:dyDescent="0.2">
      <c r="A43" s="9">
        <f t="shared" si="1"/>
        <v>30</v>
      </c>
      <c r="B43" s="10" t="s">
        <v>108</v>
      </c>
      <c r="C43" s="9" t="s">
        <v>16</v>
      </c>
      <c r="D43" s="9">
        <v>155</v>
      </c>
      <c r="E43" s="11">
        <v>80</v>
      </c>
      <c r="F43" s="11">
        <f t="shared" si="0"/>
        <v>12400</v>
      </c>
      <c r="G43" s="9"/>
    </row>
    <row r="44" spans="1:7" s="2" customFormat="1" ht="25.5" x14ac:dyDescent="0.2">
      <c r="A44" s="6">
        <f t="shared" si="1"/>
        <v>31</v>
      </c>
      <c r="B44" s="7" t="s">
        <v>109</v>
      </c>
      <c r="C44" s="6" t="s">
        <v>16</v>
      </c>
      <c r="D44" s="6">
        <v>240</v>
      </c>
      <c r="E44" s="8">
        <v>200</v>
      </c>
      <c r="F44" s="8">
        <f t="shared" si="0"/>
        <v>48000</v>
      </c>
      <c r="G44" s="6"/>
    </row>
    <row r="45" spans="1:7" s="1" customFormat="1" ht="12.75" x14ac:dyDescent="0.2">
      <c r="A45" s="9">
        <f t="shared" si="1"/>
        <v>32</v>
      </c>
      <c r="B45" s="10" t="s">
        <v>110</v>
      </c>
      <c r="C45" s="9" t="s">
        <v>30</v>
      </c>
      <c r="D45" s="9">
        <v>88</v>
      </c>
      <c r="E45" s="11">
        <v>223</v>
      </c>
      <c r="F45" s="11">
        <f t="shared" si="0"/>
        <v>19624</v>
      </c>
      <c r="G45" s="9"/>
    </row>
    <row r="46" spans="1:7" s="1" customFormat="1" ht="12.75" x14ac:dyDescent="0.2">
      <c r="A46" s="9">
        <f t="shared" si="1"/>
        <v>33</v>
      </c>
      <c r="B46" s="10" t="s">
        <v>48</v>
      </c>
      <c r="C46" s="9" t="s">
        <v>49</v>
      </c>
      <c r="D46" s="9">
        <f>D45*9/2</f>
        <v>396</v>
      </c>
      <c r="E46" s="11">
        <v>20</v>
      </c>
      <c r="F46" s="11">
        <f t="shared" ref="F46:F77" si="2">D46*E46</f>
        <v>7920</v>
      </c>
      <c r="G46" s="9"/>
    </row>
    <row r="47" spans="1:7" s="1" customFormat="1" ht="12.75" x14ac:dyDescent="0.2">
      <c r="A47" s="9">
        <f t="shared" ref="A47:A78" si="3">A46+1</f>
        <v>34</v>
      </c>
      <c r="B47" s="10" t="s">
        <v>47</v>
      </c>
      <c r="C47" s="9" t="s">
        <v>49</v>
      </c>
      <c r="D47" s="9">
        <v>105</v>
      </c>
      <c r="E47" s="11">
        <v>14</v>
      </c>
      <c r="F47" s="11">
        <f t="shared" si="2"/>
        <v>1470</v>
      </c>
      <c r="G47" s="9"/>
    </row>
    <row r="48" spans="1:7" s="1" customFormat="1" ht="12.75" x14ac:dyDescent="0.2">
      <c r="A48" s="9">
        <f t="shared" si="3"/>
        <v>35</v>
      </c>
      <c r="B48" s="10" t="s">
        <v>20</v>
      </c>
      <c r="C48" s="9" t="s">
        <v>24</v>
      </c>
      <c r="D48" s="9">
        <v>1</v>
      </c>
      <c r="E48" s="11">
        <v>3000</v>
      </c>
      <c r="F48" s="11">
        <f t="shared" si="2"/>
        <v>3000</v>
      </c>
      <c r="G48" s="9"/>
    </row>
    <row r="49" spans="1:7" s="2" customFormat="1" ht="25.5" customHeight="1" x14ac:dyDescent="0.2">
      <c r="A49" s="6">
        <f t="shared" si="3"/>
        <v>36</v>
      </c>
      <c r="B49" s="7" t="s">
        <v>92</v>
      </c>
      <c r="C49" s="6" t="s">
        <v>16</v>
      </c>
      <c r="D49" s="6">
        <v>10.7</v>
      </c>
      <c r="E49" s="8">
        <v>2500</v>
      </c>
      <c r="F49" s="8">
        <f t="shared" si="2"/>
        <v>26750</v>
      </c>
      <c r="G49" s="6"/>
    </row>
    <row r="50" spans="1:7" s="1" customFormat="1" ht="12.75" x14ac:dyDescent="0.2">
      <c r="A50" s="9">
        <f t="shared" si="3"/>
        <v>37</v>
      </c>
      <c r="B50" s="10" t="s">
        <v>93</v>
      </c>
      <c r="C50" s="9" t="s">
        <v>17</v>
      </c>
      <c r="D50" s="9">
        <f>D49*1.05</f>
        <v>11.234999999999999</v>
      </c>
      <c r="E50" s="11">
        <v>2200</v>
      </c>
      <c r="F50" s="11">
        <f t="shared" si="2"/>
        <v>24717</v>
      </c>
      <c r="G50" s="9"/>
    </row>
    <row r="51" spans="1:7" s="1" customFormat="1" ht="12.75" x14ac:dyDescent="0.2">
      <c r="A51" s="9">
        <f t="shared" si="3"/>
        <v>38</v>
      </c>
      <c r="B51" s="10" t="s">
        <v>86</v>
      </c>
      <c r="C51" s="9" t="s">
        <v>45</v>
      </c>
      <c r="D51" s="9">
        <v>0.54</v>
      </c>
      <c r="E51" s="11">
        <v>27800</v>
      </c>
      <c r="F51" s="11">
        <f t="shared" si="2"/>
        <v>15012.000000000002</v>
      </c>
      <c r="G51" s="9"/>
    </row>
    <row r="52" spans="1:7" s="1" customFormat="1" ht="12.75" x14ac:dyDescent="0.2">
      <c r="A52" s="9">
        <f t="shared" si="3"/>
        <v>39</v>
      </c>
      <c r="B52" s="10" t="s">
        <v>91</v>
      </c>
      <c r="C52" s="9" t="s">
        <v>45</v>
      </c>
      <c r="D52" s="9">
        <v>0.182</v>
      </c>
      <c r="E52" s="11">
        <v>28500</v>
      </c>
      <c r="F52" s="11">
        <f t="shared" si="2"/>
        <v>5187</v>
      </c>
      <c r="G52" s="9"/>
    </row>
    <row r="53" spans="1:7" s="1" customFormat="1" ht="12.75" x14ac:dyDescent="0.2">
      <c r="A53" s="9">
        <f t="shared" si="3"/>
        <v>40</v>
      </c>
      <c r="B53" s="10" t="s">
        <v>88</v>
      </c>
      <c r="C53" s="9" t="s">
        <v>89</v>
      </c>
      <c r="D53" s="9">
        <v>20</v>
      </c>
      <c r="E53" s="11">
        <v>40</v>
      </c>
      <c r="F53" s="11">
        <f t="shared" si="2"/>
        <v>800</v>
      </c>
      <c r="G53" s="9"/>
    </row>
    <row r="54" spans="1:7" s="1" customFormat="1" ht="12.75" x14ac:dyDescent="0.2">
      <c r="A54" s="9">
        <f t="shared" si="3"/>
        <v>41</v>
      </c>
      <c r="B54" s="10" t="s">
        <v>114</v>
      </c>
      <c r="C54" s="9" t="s">
        <v>115</v>
      </c>
      <c r="D54" s="9">
        <v>22</v>
      </c>
      <c r="E54" s="11">
        <v>800</v>
      </c>
      <c r="F54" s="11">
        <f t="shared" si="2"/>
        <v>17600</v>
      </c>
      <c r="G54" s="9"/>
    </row>
    <row r="55" spans="1:7" s="1" customFormat="1" ht="12.75" x14ac:dyDescent="0.2">
      <c r="A55" s="9">
        <f t="shared" si="3"/>
        <v>42</v>
      </c>
      <c r="B55" s="10" t="s">
        <v>116</v>
      </c>
      <c r="C55" s="9" t="s">
        <v>17</v>
      </c>
      <c r="D55" s="9">
        <v>2</v>
      </c>
      <c r="E55" s="11">
        <v>2400</v>
      </c>
      <c r="F55" s="11">
        <f t="shared" si="2"/>
        <v>4800</v>
      </c>
      <c r="G55" s="9"/>
    </row>
    <row r="56" spans="1:7" s="1" customFormat="1" ht="12.75" x14ac:dyDescent="0.2">
      <c r="A56" s="9">
        <f t="shared" si="3"/>
        <v>43</v>
      </c>
      <c r="B56" s="10" t="s">
        <v>117</v>
      </c>
      <c r="C56" s="9" t="s">
        <v>45</v>
      </c>
      <c r="D56" s="9">
        <v>0.1</v>
      </c>
      <c r="E56" s="11">
        <v>27800</v>
      </c>
      <c r="F56" s="11">
        <f t="shared" si="2"/>
        <v>2780</v>
      </c>
      <c r="G56" s="9"/>
    </row>
    <row r="57" spans="1:7" s="2" customFormat="1" ht="25.5" x14ac:dyDescent="0.2">
      <c r="A57" s="6">
        <f t="shared" si="3"/>
        <v>44</v>
      </c>
      <c r="B57" s="7" t="s">
        <v>111</v>
      </c>
      <c r="C57" s="6" t="s">
        <v>16</v>
      </c>
      <c r="D57" s="6">
        <v>106.1</v>
      </c>
      <c r="E57" s="8">
        <v>350</v>
      </c>
      <c r="F57" s="8">
        <f t="shared" si="2"/>
        <v>37135</v>
      </c>
      <c r="G57" s="6"/>
    </row>
    <row r="58" spans="1:7" s="1" customFormat="1" ht="12.75" x14ac:dyDescent="0.2">
      <c r="A58" s="9">
        <f t="shared" si="3"/>
        <v>45</v>
      </c>
      <c r="B58" s="10" t="s">
        <v>28</v>
      </c>
      <c r="C58" s="9" t="s">
        <v>17</v>
      </c>
      <c r="D58" s="9">
        <v>2</v>
      </c>
      <c r="E58" s="11">
        <v>8800</v>
      </c>
      <c r="F58" s="11">
        <f t="shared" si="2"/>
        <v>17600</v>
      </c>
      <c r="G58" s="9"/>
    </row>
    <row r="59" spans="1:7" s="1" customFormat="1" ht="12.75" x14ac:dyDescent="0.2">
      <c r="A59" s="9">
        <f t="shared" si="3"/>
        <v>46</v>
      </c>
      <c r="B59" s="10" t="s">
        <v>46</v>
      </c>
      <c r="C59" s="9" t="s">
        <v>17</v>
      </c>
      <c r="D59" s="9">
        <v>2.5</v>
      </c>
      <c r="E59" s="11">
        <v>8800</v>
      </c>
      <c r="F59" s="11">
        <f t="shared" si="2"/>
        <v>22000</v>
      </c>
      <c r="G59" s="9"/>
    </row>
    <row r="60" spans="1:7" s="1" customFormat="1" ht="12.75" x14ac:dyDescent="0.2">
      <c r="A60" s="9">
        <f t="shared" si="3"/>
        <v>47</v>
      </c>
      <c r="B60" s="10" t="s">
        <v>112</v>
      </c>
      <c r="C60" s="9" t="s">
        <v>17</v>
      </c>
      <c r="D60" s="9">
        <v>0.6</v>
      </c>
      <c r="E60" s="11">
        <v>14000</v>
      </c>
      <c r="F60" s="11">
        <f t="shared" si="2"/>
        <v>8400</v>
      </c>
      <c r="G60" s="9"/>
    </row>
    <row r="61" spans="1:7" s="1" customFormat="1" ht="12.75" x14ac:dyDescent="0.2">
      <c r="A61" s="9">
        <f t="shared" si="3"/>
        <v>48</v>
      </c>
      <c r="B61" s="10" t="s">
        <v>113</v>
      </c>
      <c r="C61" s="9" t="s">
        <v>17</v>
      </c>
      <c r="D61" s="9">
        <v>0.5</v>
      </c>
      <c r="E61" s="11">
        <v>8800</v>
      </c>
      <c r="F61" s="11">
        <f t="shared" si="2"/>
        <v>4400</v>
      </c>
      <c r="G61" s="9"/>
    </row>
    <row r="62" spans="1:7" s="1" customFormat="1" ht="12.75" x14ac:dyDescent="0.2">
      <c r="A62" s="9">
        <f t="shared" si="3"/>
        <v>49</v>
      </c>
      <c r="B62" s="10" t="s">
        <v>21</v>
      </c>
      <c r="C62" s="9" t="s">
        <v>16</v>
      </c>
      <c r="D62" s="9">
        <v>100</v>
      </c>
      <c r="E62" s="11">
        <v>25</v>
      </c>
      <c r="F62" s="11">
        <f t="shared" si="2"/>
        <v>2500</v>
      </c>
      <c r="G62" s="9"/>
    </row>
    <row r="63" spans="1:7" s="1" customFormat="1" ht="12.75" x14ac:dyDescent="0.2">
      <c r="A63" s="9">
        <f t="shared" si="3"/>
        <v>50</v>
      </c>
      <c r="B63" s="10" t="s">
        <v>31</v>
      </c>
      <c r="C63" s="9" t="s">
        <v>32</v>
      </c>
      <c r="D63" s="9">
        <v>20</v>
      </c>
      <c r="E63" s="11">
        <v>708</v>
      </c>
      <c r="F63" s="11">
        <f t="shared" si="2"/>
        <v>14160</v>
      </c>
      <c r="G63" s="9"/>
    </row>
    <row r="64" spans="1:7" s="2" customFormat="1" ht="12.75" x14ac:dyDescent="0.2">
      <c r="A64" s="6">
        <f t="shared" si="3"/>
        <v>51</v>
      </c>
      <c r="B64" s="7" t="s">
        <v>29</v>
      </c>
      <c r="C64" s="6" t="s">
        <v>16</v>
      </c>
      <c r="D64" s="6">
        <v>106</v>
      </c>
      <c r="E64" s="8">
        <v>500</v>
      </c>
      <c r="F64" s="8">
        <f t="shared" si="2"/>
        <v>53000</v>
      </c>
      <c r="G64" s="6"/>
    </row>
    <row r="65" spans="1:7" s="1" customFormat="1" ht="12.75" x14ac:dyDescent="0.2">
      <c r="A65" s="9">
        <f t="shared" si="3"/>
        <v>52</v>
      </c>
      <c r="B65" s="10" t="s">
        <v>28</v>
      </c>
      <c r="C65" s="9" t="s">
        <v>17</v>
      </c>
      <c r="D65" s="9">
        <v>1.5</v>
      </c>
      <c r="E65" s="11">
        <v>8800</v>
      </c>
      <c r="F65" s="11">
        <f t="shared" si="2"/>
        <v>13200</v>
      </c>
      <c r="G65" s="9"/>
    </row>
    <row r="66" spans="1:7" s="1" customFormat="1" ht="12.75" x14ac:dyDescent="0.2">
      <c r="A66" s="9">
        <f t="shared" si="3"/>
        <v>53</v>
      </c>
      <c r="B66" s="10" t="s">
        <v>46</v>
      </c>
      <c r="C66" s="9" t="s">
        <v>17</v>
      </c>
      <c r="D66" s="9">
        <v>2</v>
      </c>
      <c r="E66" s="11">
        <v>8800</v>
      </c>
      <c r="F66" s="11">
        <f t="shared" si="2"/>
        <v>17600</v>
      </c>
      <c r="G66" s="9"/>
    </row>
    <row r="67" spans="1:7" s="1" customFormat="1" ht="12.75" x14ac:dyDescent="0.2">
      <c r="A67" s="9">
        <f t="shared" si="3"/>
        <v>54</v>
      </c>
      <c r="B67" s="10" t="s">
        <v>96</v>
      </c>
      <c r="C67" s="9" t="s">
        <v>16</v>
      </c>
      <c r="D67" s="9">
        <f>D64*1.1</f>
        <v>116.60000000000001</v>
      </c>
      <c r="E67" s="11">
        <v>230</v>
      </c>
      <c r="F67" s="11">
        <f t="shared" si="2"/>
        <v>26818.000000000004</v>
      </c>
      <c r="G67" s="9"/>
    </row>
    <row r="68" spans="1:7" s="1" customFormat="1" ht="12.75" x14ac:dyDescent="0.2">
      <c r="A68" s="9">
        <f t="shared" si="3"/>
        <v>55</v>
      </c>
      <c r="B68" s="10" t="s">
        <v>35</v>
      </c>
      <c r="C68" s="9" t="s">
        <v>18</v>
      </c>
      <c r="D68" s="9">
        <v>5</v>
      </c>
      <c r="E68" s="11">
        <v>280</v>
      </c>
      <c r="F68" s="11">
        <f t="shared" si="2"/>
        <v>1400</v>
      </c>
      <c r="G68" s="9"/>
    </row>
    <row r="69" spans="1:7" s="1" customFormat="1" ht="12.75" x14ac:dyDescent="0.2">
      <c r="A69" s="9">
        <f t="shared" si="3"/>
        <v>56</v>
      </c>
      <c r="B69" s="10" t="s">
        <v>34</v>
      </c>
      <c r="C69" s="9" t="s">
        <v>18</v>
      </c>
      <c r="D69" s="9">
        <v>6</v>
      </c>
      <c r="E69" s="11">
        <v>450</v>
      </c>
      <c r="F69" s="11">
        <f t="shared" si="2"/>
        <v>2700</v>
      </c>
      <c r="G69" s="9"/>
    </row>
    <row r="70" spans="1:7" s="1" customFormat="1" ht="12.75" x14ac:dyDescent="0.2">
      <c r="A70" s="9">
        <f t="shared" si="3"/>
        <v>57</v>
      </c>
      <c r="B70" s="10" t="s">
        <v>39</v>
      </c>
      <c r="C70" s="9" t="s">
        <v>18</v>
      </c>
      <c r="D70" s="9">
        <v>14</v>
      </c>
      <c r="E70" s="11">
        <v>100</v>
      </c>
      <c r="F70" s="11">
        <f t="shared" si="2"/>
        <v>1400</v>
      </c>
      <c r="G70" s="9"/>
    </row>
    <row r="71" spans="1:7" s="1" customFormat="1" ht="12.75" x14ac:dyDescent="0.2">
      <c r="A71" s="9">
        <f t="shared" si="3"/>
        <v>58</v>
      </c>
      <c r="B71" s="10" t="s">
        <v>33</v>
      </c>
      <c r="C71" s="9" t="s">
        <v>18</v>
      </c>
      <c r="D71" s="9">
        <v>2</v>
      </c>
      <c r="E71" s="11">
        <v>450</v>
      </c>
      <c r="F71" s="11">
        <f t="shared" si="2"/>
        <v>900</v>
      </c>
      <c r="G71" s="9"/>
    </row>
    <row r="72" spans="1:7" s="1" customFormat="1" ht="12.75" x14ac:dyDescent="0.2">
      <c r="A72" s="9">
        <f t="shared" si="3"/>
        <v>59</v>
      </c>
      <c r="B72" s="10" t="s">
        <v>43</v>
      </c>
      <c r="C72" s="9" t="s">
        <v>18</v>
      </c>
      <c r="D72" s="9">
        <v>6</v>
      </c>
      <c r="E72" s="11">
        <v>200</v>
      </c>
      <c r="F72" s="11">
        <f t="shared" si="2"/>
        <v>1200</v>
      </c>
      <c r="G72" s="9"/>
    </row>
    <row r="73" spans="1:7" s="1" customFormat="1" ht="12.75" x14ac:dyDescent="0.2">
      <c r="A73" s="9">
        <f t="shared" si="3"/>
        <v>60</v>
      </c>
      <c r="B73" s="10" t="s">
        <v>36</v>
      </c>
      <c r="C73" s="9" t="s">
        <v>18</v>
      </c>
      <c r="D73" s="9">
        <v>6</v>
      </c>
      <c r="E73" s="11">
        <v>115</v>
      </c>
      <c r="F73" s="11">
        <f t="shared" si="2"/>
        <v>690</v>
      </c>
      <c r="G73" s="9"/>
    </row>
    <row r="74" spans="1:7" s="1" customFormat="1" ht="12.75" x14ac:dyDescent="0.2">
      <c r="A74" s="9">
        <f t="shared" si="3"/>
        <v>61</v>
      </c>
      <c r="B74" s="10" t="s">
        <v>37</v>
      </c>
      <c r="C74" s="9" t="s">
        <v>18</v>
      </c>
      <c r="D74" s="9">
        <v>4</v>
      </c>
      <c r="E74" s="11">
        <v>105</v>
      </c>
      <c r="F74" s="11">
        <f t="shared" si="2"/>
        <v>420</v>
      </c>
      <c r="G74" s="9"/>
    </row>
    <row r="75" spans="1:7" s="1" customFormat="1" ht="12.75" x14ac:dyDescent="0.2">
      <c r="A75" s="9">
        <f t="shared" si="3"/>
        <v>62</v>
      </c>
      <c r="B75" s="10" t="s">
        <v>38</v>
      </c>
      <c r="C75" s="9" t="s">
        <v>18</v>
      </c>
      <c r="D75" s="9">
        <v>20</v>
      </c>
      <c r="E75" s="11">
        <v>105</v>
      </c>
      <c r="F75" s="11">
        <f t="shared" si="2"/>
        <v>2100</v>
      </c>
      <c r="G75" s="9"/>
    </row>
    <row r="76" spans="1:7" s="1" customFormat="1" ht="12.75" x14ac:dyDescent="0.2">
      <c r="A76" s="9">
        <f t="shared" si="3"/>
        <v>63</v>
      </c>
      <c r="B76" s="10" t="s">
        <v>40</v>
      </c>
      <c r="C76" s="9" t="s">
        <v>18</v>
      </c>
      <c r="D76" s="9">
        <v>1500</v>
      </c>
      <c r="E76" s="11">
        <v>1.5</v>
      </c>
      <c r="F76" s="11">
        <f t="shared" si="2"/>
        <v>2250</v>
      </c>
      <c r="G76" s="9"/>
    </row>
    <row r="77" spans="1:7" s="1" customFormat="1" ht="12.75" x14ac:dyDescent="0.2">
      <c r="A77" s="9">
        <f t="shared" si="3"/>
        <v>64</v>
      </c>
      <c r="B77" s="10" t="s">
        <v>44</v>
      </c>
      <c r="C77" s="9" t="s">
        <v>18</v>
      </c>
      <c r="D77" s="9">
        <v>19</v>
      </c>
      <c r="E77" s="11">
        <v>250</v>
      </c>
      <c r="F77" s="11">
        <f t="shared" si="2"/>
        <v>4750</v>
      </c>
      <c r="G77" s="9"/>
    </row>
    <row r="78" spans="1:7" s="1" customFormat="1" ht="12.75" x14ac:dyDescent="0.2">
      <c r="A78" s="9">
        <f t="shared" si="3"/>
        <v>65</v>
      </c>
      <c r="B78" s="16" t="s">
        <v>42</v>
      </c>
      <c r="C78" s="9" t="s">
        <v>18</v>
      </c>
      <c r="D78" s="9">
        <v>10</v>
      </c>
      <c r="E78" s="11">
        <v>250</v>
      </c>
      <c r="F78" s="11">
        <f t="shared" ref="F78:F109" si="4">D78*E78</f>
        <v>2500</v>
      </c>
      <c r="G78" s="9"/>
    </row>
    <row r="79" spans="1:7" s="1" customFormat="1" ht="12.75" x14ac:dyDescent="0.2">
      <c r="A79" s="9">
        <f t="shared" ref="A79:A115" si="5">A78+1</f>
        <v>66</v>
      </c>
      <c r="B79" s="10" t="s">
        <v>41</v>
      </c>
      <c r="C79" s="9" t="s">
        <v>16</v>
      </c>
      <c r="D79" s="9">
        <f>D67</f>
        <v>116.60000000000001</v>
      </c>
      <c r="E79" s="11">
        <v>25</v>
      </c>
      <c r="F79" s="11">
        <f t="shared" si="4"/>
        <v>2915</v>
      </c>
      <c r="G79" s="9"/>
    </row>
    <row r="80" spans="1:7" s="2" customFormat="1" ht="12.75" x14ac:dyDescent="0.2">
      <c r="A80" s="6">
        <f t="shared" si="5"/>
        <v>67</v>
      </c>
      <c r="B80" s="7" t="s">
        <v>75</v>
      </c>
      <c r="C80" s="6" t="s">
        <v>16</v>
      </c>
      <c r="D80" s="6">
        <v>18.3</v>
      </c>
      <c r="E80" s="8">
        <v>3600</v>
      </c>
      <c r="F80" s="8">
        <f t="shared" si="4"/>
        <v>65880</v>
      </c>
      <c r="G80" s="6"/>
    </row>
    <row r="81" spans="1:7" s="2" customFormat="1" ht="12" customHeight="1" x14ac:dyDescent="0.2">
      <c r="A81" s="6">
        <f t="shared" si="5"/>
        <v>68</v>
      </c>
      <c r="B81" s="7" t="s">
        <v>97</v>
      </c>
      <c r="C81" s="6" t="s">
        <v>16</v>
      </c>
      <c r="D81" s="6">
        <v>190</v>
      </c>
      <c r="E81" s="8">
        <v>200</v>
      </c>
      <c r="F81" s="8">
        <f t="shared" si="4"/>
        <v>38000</v>
      </c>
      <c r="G81" s="6"/>
    </row>
    <row r="82" spans="1:7" s="2" customFormat="1" ht="12.75" x14ac:dyDescent="0.2">
      <c r="A82" s="9">
        <f t="shared" si="5"/>
        <v>69</v>
      </c>
      <c r="B82" s="10" t="s">
        <v>98</v>
      </c>
      <c r="C82" s="9" t="s">
        <v>17</v>
      </c>
      <c r="D82" s="9">
        <f>D81*0.03</f>
        <v>5.7</v>
      </c>
      <c r="E82" s="11">
        <v>800</v>
      </c>
      <c r="F82" s="11">
        <f t="shared" si="4"/>
        <v>4560</v>
      </c>
      <c r="G82" s="6"/>
    </row>
    <row r="83" spans="1:7" s="2" customFormat="1" ht="12.75" x14ac:dyDescent="0.2">
      <c r="A83" s="9">
        <f t="shared" si="5"/>
        <v>70</v>
      </c>
      <c r="B83" s="10" t="s">
        <v>99</v>
      </c>
      <c r="C83" s="9" t="s">
        <v>19</v>
      </c>
      <c r="D83" s="9">
        <v>40</v>
      </c>
      <c r="E83" s="11">
        <v>180</v>
      </c>
      <c r="F83" s="11">
        <f t="shared" si="4"/>
        <v>7200</v>
      </c>
      <c r="G83" s="6"/>
    </row>
    <row r="84" spans="1:7" s="2" customFormat="1" ht="12.75" x14ac:dyDescent="0.2">
      <c r="A84" s="9">
        <f t="shared" si="5"/>
        <v>71</v>
      </c>
      <c r="B84" s="10" t="s">
        <v>102</v>
      </c>
      <c r="C84" s="9" t="s">
        <v>49</v>
      </c>
      <c r="D84" s="9">
        <f>D81*2</f>
        <v>380</v>
      </c>
      <c r="E84" s="11">
        <v>26</v>
      </c>
      <c r="F84" s="11">
        <f t="shared" si="4"/>
        <v>9880</v>
      </c>
      <c r="G84" s="6"/>
    </row>
    <row r="85" spans="1:7" s="2" customFormat="1" ht="12.75" x14ac:dyDescent="0.2">
      <c r="A85" s="6">
        <f t="shared" si="5"/>
        <v>72</v>
      </c>
      <c r="B85" s="7" t="s">
        <v>100</v>
      </c>
      <c r="C85" s="6" t="s">
        <v>16</v>
      </c>
      <c r="D85" s="6">
        <v>138</v>
      </c>
      <c r="E85" s="8">
        <v>200</v>
      </c>
      <c r="F85" s="8">
        <f t="shared" si="4"/>
        <v>27600</v>
      </c>
      <c r="G85" s="6"/>
    </row>
    <row r="86" spans="1:7" s="1" customFormat="1" ht="12.75" x14ac:dyDescent="0.2">
      <c r="A86" s="9">
        <f t="shared" si="5"/>
        <v>73</v>
      </c>
      <c r="B86" s="10" t="s">
        <v>98</v>
      </c>
      <c r="C86" s="9" t="s">
        <v>17</v>
      </c>
      <c r="D86" s="9">
        <f>D85*0.05</f>
        <v>6.9</v>
      </c>
      <c r="E86" s="11">
        <v>800</v>
      </c>
      <c r="F86" s="11">
        <f t="shared" si="4"/>
        <v>5520</v>
      </c>
      <c r="G86" s="9"/>
    </row>
    <row r="87" spans="1:7" s="1" customFormat="1" ht="12.75" x14ac:dyDescent="0.2">
      <c r="A87" s="9">
        <f t="shared" si="5"/>
        <v>74</v>
      </c>
      <c r="B87" s="10" t="s">
        <v>99</v>
      </c>
      <c r="C87" s="9" t="s">
        <v>19</v>
      </c>
      <c r="D87" s="9">
        <f>D86*10</f>
        <v>69</v>
      </c>
      <c r="E87" s="11">
        <v>180</v>
      </c>
      <c r="F87" s="11">
        <f t="shared" si="4"/>
        <v>12420</v>
      </c>
      <c r="G87" s="9"/>
    </row>
    <row r="88" spans="1:7" s="1" customFormat="1" ht="12.75" x14ac:dyDescent="0.2">
      <c r="A88" s="9">
        <f t="shared" si="5"/>
        <v>75</v>
      </c>
      <c r="B88" s="10" t="s">
        <v>101</v>
      </c>
      <c r="C88" s="9" t="s">
        <v>18</v>
      </c>
      <c r="D88" s="9">
        <v>46</v>
      </c>
      <c r="E88" s="11">
        <v>350</v>
      </c>
      <c r="F88" s="11">
        <f t="shared" si="4"/>
        <v>16100</v>
      </c>
      <c r="G88" s="9"/>
    </row>
    <row r="89" spans="1:7" s="1" customFormat="1" ht="12.75" x14ac:dyDescent="0.2">
      <c r="A89" s="9">
        <f t="shared" si="5"/>
        <v>76</v>
      </c>
      <c r="B89" s="10" t="s">
        <v>102</v>
      </c>
      <c r="C89" s="9" t="s">
        <v>49</v>
      </c>
      <c r="D89" s="9">
        <f>D85*2</f>
        <v>276</v>
      </c>
      <c r="E89" s="11">
        <v>26</v>
      </c>
      <c r="F89" s="11">
        <f t="shared" si="4"/>
        <v>7176</v>
      </c>
      <c r="G89" s="9"/>
    </row>
    <row r="90" spans="1:7" s="2" customFormat="1" ht="12.75" x14ac:dyDescent="0.2">
      <c r="A90" s="6">
        <f t="shared" si="5"/>
        <v>77</v>
      </c>
      <c r="B90" s="7" t="s">
        <v>50</v>
      </c>
      <c r="C90" s="6" t="s">
        <v>69</v>
      </c>
      <c r="D90" s="6">
        <v>1</v>
      </c>
      <c r="E90" s="8">
        <v>30000</v>
      </c>
      <c r="F90" s="8">
        <f t="shared" si="4"/>
        <v>30000</v>
      </c>
      <c r="G90" s="6"/>
    </row>
    <row r="91" spans="1:7" s="1" customFormat="1" ht="12.75" x14ac:dyDescent="0.2">
      <c r="A91" s="9">
        <f t="shared" si="5"/>
        <v>78</v>
      </c>
      <c r="B91" s="10" t="s">
        <v>63</v>
      </c>
      <c r="C91" s="9" t="s">
        <v>49</v>
      </c>
      <c r="D91" s="9">
        <v>15</v>
      </c>
      <c r="E91" s="11">
        <v>29</v>
      </c>
      <c r="F91" s="11">
        <f t="shared" si="4"/>
        <v>435</v>
      </c>
      <c r="G91" s="9"/>
    </row>
    <row r="92" spans="1:7" s="1" customFormat="1" ht="12.75" x14ac:dyDescent="0.2">
      <c r="A92" s="9">
        <f t="shared" si="5"/>
        <v>79</v>
      </c>
      <c r="B92" s="10" t="s">
        <v>64</v>
      </c>
      <c r="C92" s="9" t="s">
        <v>18</v>
      </c>
      <c r="D92" s="9">
        <v>1</v>
      </c>
      <c r="E92" s="11">
        <v>800</v>
      </c>
      <c r="F92" s="11">
        <f t="shared" si="4"/>
        <v>800</v>
      </c>
      <c r="G92" s="9"/>
    </row>
    <row r="93" spans="1:7" s="1" customFormat="1" ht="12.75" x14ac:dyDescent="0.2">
      <c r="A93" s="9">
        <f t="shared" si="5"/>
        <v>80</v>
      </c>
      <c r="B93" s="10" t="s">
        <v>65</v>
      </c>
      <c r="C93" s="9" t="s">
        <v>49</v>
      </c>
      <c r="D93" s="9">
        <v>2</v>
      </c>
      <c r="E93" s="11">
        <v>40</v>
      </c>
      <c r="F93" s="11">
        <f t="shared" si="4"/>
        <v>80</v>
      </c>
      <c r="G93" s="9"/>
    </row>
    <row r="94" spans="1:7" s="1" customFormat="1" ht="12.75" x14ac:dyDescent="0.2">
      <c r="A94" s="9">
        <f t="shared" si="5"/>
        <v>81</v>
      </c>
      <c r="B94" s="10" t="s">
        <v>66</v>
      </c>
      <c r="C94" s="9" t="s">
        <v>18</v>
      </c>
      <c r="D94" s="9">
        <v>1</v>
      </c>
      <c r="E94" s="11">
        <v>700</v>
      </c>
      <c r="F94" s="11">
        <f t="shared" si="4"/>
        <v>700</v>
      </c>
      <c r="G94" s="9"/>
    </row>
    <row r="95" spans="1:7" s="2" customFormat="1" ht="12.75" x14ac:dyDescent="0.2">
      <c r="A95" s="9">
        <f t="shared" si="5"/>
        <v>82</v>
      </c>
      <c r="B95" s="10" t="s">
        <v>62</v>
      </c>
      <c r="C95" s="9" t="s">
        <v>18</v>
      </c>
      <c r="D95" s="9">
        <v>1</v>
      </c>
      <c r="E95" s="11">
        <v>350</v>
      </c>
      <c r="F95" s="11">
        <f t="shared" si="4"/>
        <v>350</v>
      </c>
      <c r="G95" s="6"/>
    </row>
    <row r="96" spans="1:7" s="1" customFormat="1" ht="12.75" x14ac:dyDescent="0.2">
      <c r="A96" s="9">
        <f t="shared" si="5"/>
        <v>83</v>
      </c>
      <c r="B96" s="10" t="s">
        <v>61</v>
      </c>
      <c r="C96" s="9" t="s">
        <v>18</v>
      </c>
      <c r="D96" s="9">
        <v>7</v>
      </c>
      <c r="E96" s="11">
        <v>120</v>
      </c>
      <c r="F96" s="11">
        <f t="shared" si="4"/>
        <v>840</v>
      </c>
      <c r="G96" s="9"/>
    </row>
    <row r="97" spans="1:7" s="1" customFormat="1" ht="12.75" x14ac:dyDescent="0.2">
      <c r="A97" s="9">
        <f t="shared" si="5"/>
        <v>84</v>
      </c>
      <c r="B97" s="10" t="s">
        <v>52</v>
      </c>
      <c r="C97" s="9" t="s">
        <v>18</v>
      </c>
      <c r="D97" s="9">
        <v>1</v>
      </c>
      <c r="E97" s="11">
        <v>120</v>
      </c>
      <c r="F97" s="11">
        <f t="shared" si="4"/>
        <v>120</v>
      </c>
      <c r="G97" s="9"/>
    </row>
    <row r="98" spans="1:7" s="1" customFormat="1" ht="12.75" x14ac:dyDescent="0.2">
      <c r="A98" s="9">
        <f t="shared" si="5"/>
        <v>85</v>
      </c>
      <c r="B98" s="10" t="s">
        <v>51</v>
      </c>
      <c r="C98" s="9" t="s">
        <v>18</v>
      </c>
      <c r="D98" s="9">
        <v>3</v>
      </c>
      <c r="E98" s="11">
        <v>800</v>
      </c>
      <c r="F98" s="11">
        <f t="shared" si="4"/>
        <v>2400</v>
      </c>
      <c r="G98" s="9"/>
    </row>
    <row r="99" spans="1:7" s="2" customFormat="1" ht="12.75" x14ac:dyDescent="0.2">
      <c r="A99" s="9">
        <f t="shared" si="5"/>
        <v>86</v>
      </c>
      <c r="B99" s="10" t="s">
        <v>53</v>
      </c>
      <c r="C99" s="9" t="s">
        <v>49</v>
      </c>
      <c r="D99" s="9">
        <v>200</v>
      </c>
      <c r="E99" s="11">
        <v>29</v>
      </c>
      <c r="F99" s="11">
        <f t="shared" si="4"/>
        <v>5800</v>
      </c>
      <c r="G99" s="6"/>
    </row>
    <row r="100" spans="1:7" s="1" customFormat="1" ht="12.75" x14ac:dyDescent="0.2">
      <c r="A100" s="9">
        <f t="shared" si="5"/>
        <v>87</v>
      </c>
      <c r="B100" s="10" t="s">
        <v>54</v>
      </c>
      <c r="C100" s="9" t="s">
        <v>49</v>
      </c>
      <c r="D100" s="9">
        <v>150</v>
      </c>
      <c r="E100" s="11">
        <v>20</v>
      </c>
      <c r="F100" s="11">
        <f t="shared" si="4"/>
        <v>3000</v>
      </c>
      <c r="G100" s="9"/>
    </row>
    <row r="101" spans="1:7" s="1" customFormat="1" ht="12.75" x14ac:dyDescent="0.2">
      <c r="A101" s="9">
        <f t="shared" si="5"/>
        <v>88</v>
      </c>
      <c r="B101" s="10" t="s">
        <v>55</v>
      </c>
      <c r="C101" s="9" t="s">
        <v>49</v>
      </c>
      <c r="D101" s="9">
        <v>200</v>
      </c>
      <c r="E101" s="11">
        <v>5.5</v>
      </c>
      <c r="F101" s="11">
        <f t="shared" si="4"/>
        <v>1100</v>
      </c>
      <c r="G101" s="9"/>
    </row>
    <row r="102" spans="1:7" s="2" customFormat="1" ht="12.75" x14ac:dyDescent="0.2">
      <c r="A102" s="9">
        <f t="shared" si="5"/>
        <v>89</v>
      </c>
      <c r="B102" s="10" t="s">
        <v>67</v>
      </c>
      <c r="C102" s="9" t="s">
        <v>49</v>
      </c>
      <c r="D102" s="9">
        <v>100</v>
      </c>
      <c r="E102" s="11">
        <v>7</v>
      </c>
      <c r="F102" s="11">
        <f t="shared" si="4"/>
        <v>700</v>
      </c>
      <c r="G102" s="6"/>
    </row>
    <row r="103" spans="1:7" s="2" customFormat="1" ht="12.75" x14ac:dyDescent="0.2">
      <c r="A103" s="9">
        <f t="shared" si="5"/>
        <v>90</v>
      </c>
      <c r="B103" s="10" t="s">
        <v>56</v>
      </c>
      <c r="C103" s="9" t="s">
        <v>18</v>
      </c>
      <c r="D103" s="9">
        <v>20</v>
      </c>
      <c r="E103" s="11">
        <v>25</v>
      </c>
      <c r="F103" s="11">
        <f t="shared" si="4"/>
        <v>500</v>
      </c>
      <c r="G103" s="6"/>
    </row>
    <row r="104" spans="1:7" s="1" customFormat="1" ht="12.75" x14ac:dyDescent="0.2">
      <c r="A104" s="9">
        <f t="shared" si="5"/>
        <v>91</v>
      </c>
      <c r="B104" s="10" t="s">
        <v>57</v>
      </c>
      <c r="C104" s="9" t="s">
        <v>18</v>
      </c>
      <c r="D104" s="9">
        <v>54</v>
      </c>
      <c r="E104" s="11">
        <v>10</v>
      </c>
      <c r="F104" s="11">
        <f t="shared" si="4"/>
        <v>540</v>
      </c>
      <c r="G104" s="9"/>
    </row>
    <row r="105" spans="1:7" s="1" customFormat="1" ht="12.75" x14ac:dyDescent="0.2">
      <c r="A105" s="9">
        <f t="shared" si="5"/>
        <v>92</v>
      </c>
      <c r="B105" s="10" t="s">
        <v>58</v>
      </c>
      <c r="C105" s="9" t="s">
        <v>18</v>
      </c>
      <c r="D105" s="9">
        <v>40</v>
      </c>
      <c r="E105" s="11">
        <v>75</v>
      </c>
      <c r="F105" s="11">
        <f t="shared" si="4"/>
        <v>3000</v>
      </c>
      <c r="G105" s="9"/>
    </row>
    <row r="106" spans="1:7" s="1" customFormat="1" ht="12.75" x14ac:dyDescent="0.2">
      <c r="A106" s="9">
        <f t="shared" si="5"/>
        <v>93</v>
      </c>
      <c r="B106" s="10" t="s">
        <v>59</v>
      </c>
      <c r="C106" s="9" t="s">
        <v>18</v>
      </c>
      <c r="D106" s="9">
        <v>11</v>
      </c>
      <c r="E106" s="11">
        <v>90</v>
      </c>
      <c r="F106" s="11">
        <f t="shared" si="4"/>
        <v>990</v>
      </c>
      <c r="G106" s="9"/>
    </row>
    <row r="107" spans="1:7" s="1" customFormat="1" ht="12.75" x14ac:dyDescent="0.2">
      <c r="A107" s="9">
        <f t="shared" si="5"/>
        <v>94</v>
      </c>
      <c r="B107" s="10" t="s">
        <v>60</v>
      </c>
      <c r="C107" s="9" t="s">
        <v>18</v>
      </c>
      <c r="D107" s="9">
        <v>3</v>
      </c>
      <c r="E107" s="11">
        <v>90</v>
      </c>
      <c r="F107" s="11">
        <f t="shared" si="4"/>
        <v>270</v>
      </c>
      <c r="G107" s="9"/>
    </row>
    <row r="108" spans="1:7" s="1" customFormat="1" ht="12.75" x14ac:dyDescent="0.2">
      <c r="A108" s="9">
        <f t="shared" si="5"/>
        <v>95</v>
      </c>
      <c r="B108" s="10" t="s">
        <v>70</v>
      </c>
      <c r="C108" s="9" t="s">
        <v>18</v>
      </c>
      <c r="D108" s="9">
        <v>2</v>
      </c>
      <c r="E108" s="11">
        <v>250</v>
      </c>
      <c r="F108" s="11">
        <f t="shared" si="4"/>
        <v>500</v>
      </c>
      <c r="G108" s="9"/>
    </row>
    <row r="109" spans="1:7" s="1" customFormat="1" ht="12.75" x14ac:dyDescent="0.2">
      <c r="A109" s="9">
        <f t="shared" si="5"/>
        <v>96</v>
      </c>
      <c r="B109" s="10" t="s">
        <v>71</v>
      </c>
      <c r="C109" s="9" t="s">
        <v>18</v>
      </c>
      <c r="D109" s="9">
        <v>12</v>
      </c>
      <c r="E109" s="11">
        <v>35</v>
      </c>
      <c r="F109" s="11">
        <f t="shared" si="4"/>
        <v>420</v>
      </c>
      <c r="G109" s="9"/>
    </row>
    <row r="110" spans="1:7" s="1" customFormat="1" ht="12.75" x14ac:dyDescent="0.2">
      <c r="A110" s="9">
        <f t="shared" si="5"/>
        <v>97</v>
      </c>
      <c r="B110" s="10" t="s">
        <v>72</v>
      </c>
      <c r="C110" s="9" t="s">
        <v>18</v>
      </c>
      <c r="D110" s="9">
        <v>2</v>
      </c>
      <c r="E110" s="11">
        <v>400</v>
      </c>
      <c r="F110" s="11">
        <f t="shared" ref="F110:F122" si="6">D110*E110</f>
        <v>800</v>
      </c>
      <c r="G110" s="9"/>
    </row>
    <row r="111" spans="1:7" s="1" customFormat="1" ht="12.75" x14ac:dyDescent="0.2">
      <c r="A111" s="9">
        <f t="shared" si="5"/>
        <v>98</v>
      </c>
      <c r="B111" s="10" t="s">
        <v>68</v>
      </c>
      <c r="C111" s="9" t="s">
        <v>24</v>
      </c>
      <c r="D111" s="9">
        <v>1</v>
      </c>
      <c r="E111" s="11">
        <v>3000</v>
      </c>
      <c r="F111" s="11">
        <f t="shared" si="6"/>
        <v>3000</v>
      </c>
      <c r="G111" s="9"/>
    </row>
    <row r="112" spans="1:7" s="2" customFormat="1" ht="12.75" x14ac:dyDescent="0.2">
      <c r="A112" s="6">
        <f t="shared" si="5"/>
        <v>99</v>
      </c>
      <c r="B112" s="7" t="s">
        <v>73</v>
      </c>
      <c r="C112" s="6" t="s">
        <v>74</v>
      </c>
      <c r="D112" s="6">
        <v>10</v>
      </c>
      <c r="E112" s="8">
        <v>1500</v>
      </c>
      <c r="F112" s="8">
        <f t="shared" si="6"/>
        <v>15000</v>
      </c>
      <c r="G112" s="6"/>
    </row>
    <row r="113" spans="1:9" s="1" customFormat="1" ht="12.75" x14ac:dyDescent="0.2">
      <c r="A113" s="9">
        <f t="shared" si="5"/>
        <v>100</v>
      </c>
      <c r="B113" s="10" t="s">
        <v>76</v>
      </c>
      <c r="C113" s="9" t="s">
        <v>24</v>
      </c>
      <c r="D113" s="9">
        <v>1</v>
      </c>
      <c r="E113" s="11">
        <v>25000</v>
      </c>
      <c r="F113" s="11">
        <f t="shared" si="6"/>
        <v>25000</v>
      </c>
      <c r="G113" s="9"/>
    </row>
    <row r="114" spans="1:9" s="2" customFormat="1" ht="12.75" x14ac:dyDescent="0.2">
      <c r="A114" s="6">
        <f t="shared" si="5"/>
        <v>101</v>
      </c>
      <c r="B114" s="7" t="s">
        <v>126</v>
      </c>
      <c r="C114" s="6" t="s">
        <v>69</v>
      </c>
      <c r="D114" s="6">
        <v>1</v>
      </c>
      <c r="E114" s="8">
        <v>6000</v>
      </c>
      <c r="F114" s="8">
        <f t="shared" si="6"/>
        <v>6000</v>
      </c>
      <c r="G114" s="6"/>
    </row>
    <row r="115" spans="1:9" s="1" customFormat="1" ht="12.75" x14ac:dyDescent="0.2">
      <c r="A115" s="9">
        <f t="shared" si="5"/>
        <v>102</v>
      </c>
      <c r="B115" s="10" t="s">
        <v>133</v>
      </c>
      <c r="C115" s="9" t="s">
        <v>18</v>
      </c>
      <c r="D115" s="9">
        <v>1</v>
      </c>
      <c r="E115" s="11">
        <v>22000</v>
      </c>
      <c r="F115" s="11">
        <f t="shared" si="6"/>
        <v>22000</v>
      </c>
      <c r="G115" s="9"/>
    </row>
    <row r="116" spans="1:9" s="1" customFormat="1" ht="12.75" x14ac:dyDescent="0.2">
      <c r="A116" s="9">
        <f>A114+1</f>
        <v>102</v>
      </c>
      <c r="B116" s="10" t="s">
        <v>68</v>
      </c>
      <c r="C116" s="9" t="s">
        <v>24</v>
      </c>
      <c r="D116" s="9">
        <v>1</v>
      </c>
      <c r="E116" s="11">
        <v>2000</v>
      </c>
      <c r="F116" s="11">
        <f t="shared" si="6"/>
        <v>2000</v>
      </c>
      <c r="G116" s="9"/>
    </row>
    <row r="117" spans="1:9" s="2" customFormat="1" ht="12.75" x14ac:dyDescent="0.2">
      <c r="A117" s="6">
        <f>A115+1</f>
        <v>103</v>
      </c>
      <c r="B117" s="7" t="s">
        <v>131</v>
      </c>
      <c r="C117" s="6" t="s">
        <v>18</v>
      </c>
      <c r="D117" s="6">
        <v>10</v>
      </c>
      <c r="E117" s="8">
        <v>2000</v>
      </c>
      <c r="F117" s="8">
        <f t="shared" si="6"/>
        <v>20000</v>
      </c>
      <c r="G117" s="6"/>
    </row>
    <row r="118" spans="1:9" s="1" customFormat="1" ht="25.5" x14ac:dyDescent="0.2">
      <c r="A118" s="9">
        <f>A117+1</f>
        <v>104</v>
      </c>
      <c r="B118" s="10" t="s">
        <v>134</v>
      </c>
      <c r="C118" s="9" t="s">
        <v>24</v>
      </c>
      <c r="D118" s="9">
        <v>1</v>
      </c>
      <c r="E118" s="11">
        <v>50000</v>
      </c>
      <c r="F118" s="11">
        <f t="shared" si="6"/>
        <v>50000</v>
      </c>
      <c r="G118" s="9"/>
    </row>
    <row r="119" spans="1:9" s="2" customFormat="1" ht="12.75" x14ac:dyDescent="0.2">
      <c r="A119" s="6">
        <f>A113+1</f>
        <v>101</v>
      </c>
      <c r="B119" s="7" t="s">
        <v>77</v>
      </c>
      <c r="C119" s="6" t="s">
        <v>18</v>
      </c>
      <c r="D119" s="6">
        <v>1</v>
      </c>
      <c r="E119" s="8">
        <v>2000</v>
      </c>
      <c r="F119" s="8">
        <f t="shared" si="6"/>
        <v>2000</v>
      </c>
      <c r="G119" s="6"/>
    </row>
    <row r="120" spans="1:9" s="1" customFormat="1" ht="12.75" x14ac:dyDescent="0.2">
      <c r="A120" s="9">
        <f>A119+1</f>
        <v>102</v>
      </c>
      <c r="B120" s="10" t="s">
        <v>78</v>
      </c>
      <c r="C120" s="9" t="s">
        <v>18</v>
      </c>
      <c r="D120" s="9">
        <v>1</v>
      </c>
      <c r="E120" s="11">
        <v>7000</v>
      </c>
      <c r="F120" s="11">
        <f t="shared" si="6"/>
        <v>7000</v>
      </c>
      <c r="G120" s="9"/>
    </row>
    <row r="121" spans="1:9" s="2" customFormat="1" ht="12.75" x14ac:dyDescent="0.2">
      <c r="A121" s="6">
        <f>A120+1</f>
        <v>103</v>
      </c>
      <c r="B121" s="7" t="s">
        <v>80</v>
      </c>
      <c r="C121" s="6" t="s">
        <v>69</v>
      </c>
      <c r="D121" s="6">
        <v>1</v>
      </c>
      <c r="E121" s="8">
        <v>10000</v>
      </c>
      <c r="F121" s="8">
        <f t="shared" si="6"/>
        <v>10000</v>
      </c>
      <c r="G121" s="6"/>
    </row>
    <row r="122" spans="1:9" s="1" customFormat="1" ht="12.75" x14ac:dyDescent="0.2">
      <c r="A122" s="9">
        <f>A121+1</f>
        <v>104</v>
      </c>
      <c r="B122" s="10" t="s">
        <v>81</v>
      </c>
      <c r="C122" s="9" t="s">
        <v>19</v>
      </c>
      <c r="D122" s="9">
        <v>5</v>
      </c>
      <c r="E122" s="11">
        <v>500</v>
      </c>
      <c r="F122" s="11">
        <f t="shared" si="6"/>
        <v>2500</v>
      </c>
      <c r="G122" s="9"/>
    </row>
    <row r="123" spans="1:9" s="1" customFormat="1" ht="12.75" x14ac:dyDescent="0.2">
      <c r="A123" s="9">
        <f>A122+1</f>
        <v>105</v>
      </c>
      <c r="B123" s="10" t="s">
        <v>79</v>
      </c>
      <c r="C123" s="9"/>
      <c r="D123" s="9"/>
      <c r="E123" s="11"/>
      <c r="F123" s="11">
        <v>50000</v>
      </c>
      <c r="G123" s="9"/>
    </row>
    <row r="124" spans="1:9" x14ac:dyDescent="0.2">
      <c r="A124" s="25" t="s">
        <v>14</v>
      </c>
      <c r="B124" s="25"/>
      <c r="C124" s="25"/>
      <c r="D124" s="25"/>
      <c r="E124" s="25"/>
      <c r="F124" s="28">
        <f>SUM(F14:F123)</f>
        <v>1588920</v>
      </c>
      <c r="G124" s="28"/>
      <c r="I124" s="14"/>
    </row>
    <row r="125" spans="1:9" x14ac:dyDescent="0.2">
      <c r="A125" s="29" t="s">
        <v>15</v>
      </c>
      <c r="B125" s="29"/>
      <c r="C125" s="29"/>
      <c r="D125" s="29"/>
      <c r="E125" s="29"/>
      <c r="F125" s="30">
        <f>(F124*0.15)</f>
        <v>238338</v>
      </c>
      <c r="G125" s="30"/>
    </row>
    <row r="126" spans="1:9" s="2" customFormat="1" ht="15.75" x14ac:dyDescent="0.2">
      <c r="A126" s="31" t="s">
        <v>22</v>
      </c>
      <c r="B126" s="31"/>
      <c r="C126" s="31"/>
      <c r="D126" s="31"/>
      <c r="E126" s="31"/>
      <c r="F126" s="32">
        <f>(F124+F125)*1.06</f>
        <v>1936893.48</v>
      </c>
      <c r="G126" s="32"/>
      <c r="I126" s="15"/>
    </row>
    <row r="127" spans="1:9" x14ac:dyDescent="0.2">
      <c r="A127" s="29" t="s">
        <v>23</v>
      </c>
      <c r="B127" s="29"/>
      <c r="C127" s="29"/>
      <c r="D127" s="29"/>
      <c r="E127" s="29"/>
      <c r="F127" s="30">
        <f>(F124+F125)*0.06</f>
        <v>109635.48</v>
      </c>
      <c r="G127" s="30"/>
    </row>
    <row r="130" spans="7:7" x14ac:dyDescent="0.2">
      <c r="G130" s="12"/>
    </row>
    <row r="131" spans="7:7" x14ac:dyDescent="0.2">
      <c r="G131" s="12"/>
    </row>
    <row r="132" spans="7:7" x14ac:dyDescent="0.2">
      <c r="G132" s="12"/>
    </row>
    <row r="133" spans="7:7" x14ac:dyDescent="0.2">
      <c r="G133" s="12"/>
    </row>
    <row r="134" spans="7:7" x14ac:dyDescent="0.2">
      <c r="G134" s="12"/>
    </row>
  </sheetData>
  <mergeCells count="22">
    <mergeCell ref="A10:G10"/>
    <mergeCell ref="F124:G124"/>
    <mergeCell ref="F125:G125"/>
    <mergeCell ref="A125:E125"/>
    <mergeCell ref="A1:G1"/>
    <mergeCell ref="A2:G2"/>
    <mergeCell ref="A3:G3"/>
    <mergeCell ref="A9:G9"/>
    <mergeCell ref="A5:D5"/>
    <mergeCell ref="A6:D6"/>
    <mergeCell ref="A7:D7"/>
    <mergeCell ref="A8:D8"/>
    <mergeCell ref="E5:G5"/>
    <mergeCell ref="E6:G6"/>
    <mergeCell ref="E7:G7"/>
    <mergeCell ref="E8:G8"/>
    <mergeCell ref="A127:E127"/>
    <mergeCell ref="F127:G127"/>
    <mergeCell ref="A126:E126"/>
    <mergeCell ref="F126:G126"/>
    <mergeCell ref="A11:G11"/>
    <mergeCell ref="A124:E124"/>
  </mergeCells>
  <phoneticPr fontId="4" type="noConversion"/>
  <pageMargins left="0.57999999999999996" right="0.16" top="0.2" bottom="0.2" header="0.17" footer="0.17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B37" workbookViewId="0">
      <selection activeCell="E6" sqref="E6:E38"/>
    </sheetView>
  </sheetViews>
  <sheetFormatPr defaultRowHeight="15" x14ac:dyDescent="0.2"/>
  <cols>
    <col min="1" max="1" width="9.140625" style="3" customWidth="1"/>
    <col min="2" max="2" width="33.28515625" style="3" customWidth="1"/>
    <col min="3" max="3" width="10.140625" style="3" customWidth="1"/>
    <col min="4" max="4" width="8.5703125" style="3" customWidth="1"/>
    <col min="5" max="5" width="8.7109375" style="12" customWidth="1"/>
    <col min="6" max="6" width="12.140625" style="12" customWidth="1"/>
    <col min="7" max="7" width="10.7109375" style="3" customWidth="1"/>
  </cols>
  <sheetData>
    <row r="1" spans="1:7" ht="23.25" customHeight="1" x14ac:dyDescent="0.2">
      <c r="A1" s="45" t="s">
        <v>135</v>
      </c>
      <c r="B1" s="45"/>
      <c r="C1" s="45"/>
      <c r="D1" s="45"/>
      <c r="E1" s="43" t="s">
        <v>136</v>
      </c>
      <c r="F1" s="43"/>
      <c r="G1" s="43"/>
    </row>
    <row r="2" spans="1:7" ht="29.25" customHeight="1" x14ac:dyDescent="0.2">
      <c r="A2" s="37"/>
      <c r="B2" s="37"/>
      <c r="C2" s="37"/>
      <c r="D2" s="37"/>
      <c r="E2" s="44"/>
      <c r="F2" s="39"/>
      <c r="G2" s="39"/>
    </row>
    <row r="3" spans="1:7" ht="20.25" x14ac:dyDescent="0.2">
      <c r="A3" s="47" t="s">
        <v>146</v>
      </c>
      <c r="B3" s="47"/>
      <c r="C3" s="47"/>
      <c r="D3" s="47"/>
      <c r="E3" s="47"/>
      <c r="F3" s="47"/>
      <c r="G3" s="47"/>
    </row>
    <row r="4" spans="1:7" ht="20.25" x14ac:dyDescent="0.2">
      <c r="A4" s="47" t="s">
        <v>144</v>
      </c>
      <c r="B4" s="47"/>
      <c r="C4" s="47"/>
      <c r="D4" s="47"/>
      <c r="E4" s="47"/>
      <c r="F4" s="47"/>
      <c r="G4" s="47"/>
    </row>
    <row r="5" spans="1:7" ht="45" x14ac:dyDescent="0.2">
      <c r="A5" s="22" t="s">
        <v>137</v>
      </c>
      <c r="B5" s="22" t="s">
        <v>138</v>
      </c>
      <c r="C5" s="22" t="s">
        <v>139</v>
      </c>
      <c r="D5" s="22" t="s">
        <v>140</v>
      </c>
      <c r="E5" s="23" t="s">
        <v>141</v>
      </c>
      <c r="F5" s="23" t="s">
        <v>142</v>
      </c>
      <c r="G5" s="22" t="s">
        <v>4</v>
      </c>
    </row>
    <row r="6" spans="1:7" s="2" customFormat="1" ht="183.75" customHeight="1" x14ac:dyDescent="0.2">
      <c r="A6" s="18" t="s">
        <v>147</v>
      </c>
      <c r="B6" s="19"/>
      <c r="C6" s="18" t="s">
        <v>145</v>
      </c>
      <c r="D6" s="24">
        <v>0</v>
      </c>
      <c r="E6" s="20">
        <v>37</v>
      </c>
      <c r="F6" s="8">
        <f t="shared" ref="F6:F16" si="0">D6*E6</f>
        <v>0</v>
      </c>
      <c r="G6" s="6"/>
    </row>
    <row r="7" spans="1:7" s="1" customFormat="1" ht="200.25" customHeight="1" x14ac:dyDescent="0.2">
      <c r="A7" s="18" t="s">
        <v>148</v>
      </c>
      <c r="B7" s="19"/>
      <c r="C7" s="18" t="s">
        <v>145</v>
      </c>
      <c r="D7" s="24">
        <v>0</v>
      </c>
      <c r="E7" s="20">
        <v>37</v>
      </c>
      <c r="F7" s="11">
        <f t="shared" si="0"/>
        <v>0</v>
      </c>
      <c r="G7" s="9"/>
    </row>
    <row r="8" spans="1:7" s="1" customFormat="1" ht="198.75" customHeight="1" x14ac:dyDescent="0.2">
      <c r="A8" s="18" t="s">
        <v>149</v>
      </c>
      <c r="B8" s="19"/>
      <c r="C8" s="18" t="s">
        <v>145</v>
      </c>
      <c r="D8" s="24">
        <v>0</v>
      </c>
      <c r="E8" s="20">
        <v>37</v>
      </c>
      <c r="F8" s="11">
        <f t="shared" si="0"/>
        <v>0</v>
      </c>
      <c r="G8" s="9"/>
    </row>
    <row r="9" spans="1:7" s="1" customFormat="1" ht="194.25" customHeight="1" x14ac:dyDescent="0.2">
      <c r="A9" s="18" t="s">
        <v>150</v>
      </c>
      <c r="B9" s="19"/>
      <c r="C9" s="18" t="s">
        <v>145</v>
      </c>
      <c r="D9" s="24">
        <v>0</v>
      </c>
      <c r="E9" s="20">
        <v>37</v>
      </c>
      <c r="F9" s="11">
        <f t="shared" si="0"/>
        <v>0</v>
      </c>
      <c r="G9" s="9"/>
    </row>
    <row r="10" spans="1:7" s="1" customFormat="1" ht="197.25" customHeight="1" x14ac:dyDescent="0.2">
      <c r="A10" s="18" t="s">
        <v>151</v>
      </c>
      <c r="B10" s="19"/>
      <c r="C10" s="18" t="s">
        <v>145</v>
      </c>
      <c r="D10" s="24">
        <v>0</v>
      </c>
      <c r="E10" s="20">
        <v>37</v>
      </c>
      <c r="F10" s="11">
        <f t="shared" si="0"/>
        <v>0</v>
      </c>
      <c r="G10" s="9"/>
    </row>
    <row r="11" spans="1:7" s="2" customFormat="1" ht="170.25" customHeight="1" x14ac:dyDescent="0.2">
      <c r="A11" s="18" t="s">
        <v>152</v>
      </c>
      <c r="B11" s="19"/>
      <c r="C11" s="18" t="s">
        <v>145</v>
      </c>
      <c r="D11" s="24">
        <v>0</v>
      </c>
      <c r="E11" s="20">
        <v>37</v>
      </c>
      <c r="F11" s="8">
        <f t="shared" si="0"/>
        <v>0</v>
      </c>
      <c r="G11" s="6"/>
    </row>
    <row r="12" spans="1:7" s="1" customFormat="1" ht="198" customHeight="1" x14ac:dyDescent="0.2">
      <c r="A12" s="18" t="s">
        <v>153</v>
      </c>
      <c r="B12" s="19"/>
      <c r="C12" s="18" t="s">
        <v>145</v>
      </c>
      <c r="D12" s="24">
        <v>0</v>
      </c>
      <c r="E12" s="20">
        <v>37</v>
      </c>
      <c r="F12" s="11">
        <f t="shared" si="0"/>
        <v>0</v>
      </c>
      <c r="G12" s="9"/>
    </row>
    <row r="13" spans="1:7" s="1" customFormat="1" ht="183.75" customHeight="1" x14ac:dyDescent="0.2">
      <c r="A13" s="18" t="s">
        <v>154</v>
      </c>
      <c r="B13" s="19"/>
      <c r="C13" s="18" t="s">
        <v>145</v>
      </c>
      <c r="D13" s="24">
        <v>0</v>
      </c>
      <c r="E13" s="20">
        <v>37</v>
      </c>
      <c r="F13" s="11">
        <f t="shared" si="0"/>
        <v>0</v>
      </c>
      <c r="G13" s="9"/>
    </row>
    <row r="14" spans="1:7" s="1" customFormat="1" ht="174.75" customHeight="1" x14ac:dyDescent="0.2">
      <c r="A14" s="18" t="s">
        <v>155</v>
      </c>
      <c r="B14" s="19"/>
      <c r="C14" s="18" t="s">
        <v>145</v>
      </c>
      <c r="D14" s="24">
        <v>0</v>
      </c>
      <c r="E14" s="20">
        <v>37</v>
      </c>
      <c r="F14" s="11">
        <f t="shared" si="0"/>
        <v>0</v>
      </c>
      <c r="G14" s="9"/>
    </row>
    <row r="15" spans="1:7" s="21" customFormat="1" ht="184.5" customHeight="1" x14ac:dyDescent="0.2">
      <c r="A15" s="18" t="s">
        <v>156</v>
      </c>
      <c r="B15" s="19"/>
      <c r="C15" s="18" t="s">
        <v>145</v>
      </c>
      <c r="D15" s="24">
        <v>0</v>
      </c>
      <c r="E15" s="20">
        <v>37</v>
      </c>
      <c r="F15" s="20">
        <f t="shared" si="0"/>
        <v>0</v>
      </c>
      <c r="G15" s="18"/>
    </row>
    <row r="16" spans="1:7" s="2" customFormat="1" ht="168.75" customHeight="1" x14ac:dyDescent="0.2">
      <c r="A16" s="18" t="s">
        <v>157</v>
      </c>
      <c r="B16" s="19"/>
      <c r="C16" s="18" t="s">
        <v>145</v>
      </c>
      <c r="D16" s="24">
        <v>0</v>
      </c>
      <c r="E16" s="20">
        <v>37</v>
      </c>
      <c r="F16" s="8">
        <f t="shared" si="0"/>
        <v>0</v>
      </c>
      <c r="G16" s="6"/>
    </row>
    <row r="17" spans="1:7" s="1" customFormat="1" ht="190.5" customHeight="1" x14ac:dyDescent="0.2">
      <c r="A17" s="18" t="s">
        <v>158</v>
      </c>
      <c r="B17" s="19"/>
      <c r="C17" s="18" t="s">
        <v>145</v>
      </c>
      <c r="D17" s="24">
        <v>0</v>
      </c>
      <c r="E17" s="20">
        <v>37</v>
      </c>
      <c r="F17" s="11">
        <f t="shared" ref="F17:F25" si="1">D17*E17</f>
        <v>0</v>
      </c>
      <c r="G17" s="9"/>
    </row>
    <row r="18" spans="1:7" s="1" customFormat="1" ht="194.25" customHeight="1" x14ac:dyDescent="0.2">
      <c r="A18" s="18" t="s">
        <v>159</v>
      </c>
      <c r="B18" s="19"/>
      <c r="C18" s="18" t="s">
        <v>145</v>
      </c>
      <c r="D18" s="24">
        <v>0</v>
      </c>
      <c r="E18" s="20">
        <v>37</v>
      </c>
      <c r="F18" s="11">
        <f t="shared" si="1"/>
        <v>0</v>
      </c>
      <c r="G18" s="9"/>
    </row>
    <row r="19" spans="1:7" s="1" customFormat="1" ht="197.25" customHeight="1" x14ac:dyDescent="0.2">
      <c r="A19" s="18" t="s">
        <v>160</v>
      </c>
      <c r="B19" s="19"/>
      <c r="C19" s="18" t="s">
        <v>145</v>
      </c>
      <c r="D19" s="24">
        <v>0</v>
      </c>
      <c r="E19" s="20">
        <v>37</v>
      </c>
      <c r="F19" s="11">
        <f t="shared" si="1"/>
        <v>0</v>
      </c>
      <c r="G19" s="9"/>
    </row>
    <row r="20" spans="1:7" s="2" customFormat="1" ht="181.5" customHeight="1" x14ac:dyDescent="0.2">
      <c r="A20" s="18" t="s">
        <v>161</v>
      </c>
      <c r="B20" s="19"/>
      <c r="C20" s="18" t="s">
        <v>145</v>
      </c>
      <c r="D20" s="24">
        <v>0</v>
      </c>
      <c r="E20" s="20">
        <v>37</v>
      </c>
      <c r="F20" s="8">
        <f t="shared" si="1"/>
        <v>0</v>
      </c>
      <c r="G20" s="6"/>
    </row>
    <row r="21" spans="1:7" s="1" customFormat="1" ht="158.25" customHeight="1" x14ac:dyDescent="0.2">
      <c r="A21" s="18" t="s">
        <v>162</v>
      </c>
      <c r="B21" s="19"/>
      <c r="C21" s="18" t="s">
        <v>145</v>
      </c>
      <c r="D21" s="24">
        <v>0</v>
      </c>
      <c r="E21" s="20">
        <v>37</v>
      </c>
      <c r="F21" s="11">
        <f t="shared" si="1"/>
        <v>0</v>
      </c>
      <c r="G21" s="9"/>
    </row>
    <row r="22" spans="1:7" s="1" customFormat="1" ht="195.75" customHeight="1" x14ac:dyDescent="0.2">
      <c r="A22" s="18" t="s">
        <v>163</v>
      </c>
      <c r="B22" s="19"/>
      <c r="C22" s="18" t="s">
        <v>145</v>
      </c>
      <c r="D22" s="24">
        <v>0</v>
      </c>
      <c r="E22" s="20">
        <v>37</v>
      </c>
      <c r="F22" s="11">
        <f t="shared" si="1"/>
        <v>0</v>
      </c>
      <c r="G22" s="9"/>
    </row>
    <row r="23" spans="1:7" s="1" customFormat="1" ht="169.5" customHeight="1" x14ac:dyDescent="0.2">
      <c r="A23" s="18" t="s">
        <v>164</v>
      </c>
      <c r="B23" s="19"/>
      <c r="C23" s="18" t="s">
        <v>145</v>
      </c>
      <c r="D23" s="24">
        <v>0</v>
      </c>
      <c r="E23" s="20">
        <v>37</v>
      </c>
      <c r="F23" s="11">
        <f t="shared" si="1"/>
        <v>0</v>
      </c>
      <c r="G23" s="9"/>
    </row>
    <row r="24" spans="1:7" s="21" customFormat="1" ht="189" customHeight="1" x14ac:dyDescent="0.2">
      <c r="A24" s="18" t="s">
        <v>165</v>
      </c>
      <c r="B24" s="19"/>
      <c r="C24" s="18" t="s">
        <v>145</v>
      </c>
      <c r="D24" s="24">
        <v>0</v>
      </c>
      <c r="E24" s="20">
        <v>37</v>
      </c>
      <c r="F24" s="20">
        <f t="shared" si="1"/>
        <v>0</v>
      </c>
      <c r="G24" s="18"/>
    </row>
    <row r="25" spans="1:7" s="2" customFormat="1" ht="167.25" customHeight="1" x14ac:dyDescent="0.2">
      <c r="A25" s="18" t="s">
        <v>166</v>
      </c>
      <c r="B25" s="19"/>
      <c r="C25" s="18" t="s">
        <v>145</v>
      </c>
      <c r="D25" s="24">
        <v>0</v>
      </c>
      <c r="E25" s="20">
        <v>37</v>
      </c>
      <c r="F25" s="8">
        <f t="shared" si="1"/>
        <v>0</v>
      </c>
      <c r="G25" s="6"/>
    </row>
    <row r="26" spans="1:7" s="1" customFormat="1" ht="169.5" customHeight="1" x14ac:dyDescent="0.2">
      <c r="A26" s="18" t="s">
        <v>167</v>
      </c>
      <c r="B26" s="19"/>
      <c r="C26" s="18" t="s">
        <v>145</v>
      </c>
      <c r="D26" s="24">
        <v>0</v>
      </c>
      <c r="E26" s="20">
        <v>37</v>
      </c>
      <c r="F26" s="11">
        <f t="shared" ref="F26:F35" si="2">D26*E26</f>
        <v>0</v>
      </c>
      <c r="G26" s="9"/>
    </row>
    <row r="27" spans="1:7" s="21" customFormat="1" ht="184.5" customHeight="1" x14ac:dyDescent="0.2">
      <c r="A27" s="18" t="s">
        <v>168</v>
      </c>
      <c r="B27" s="19"/>
      <c r="C27" s="18" t="s">
        <v>145</v>
      </c>
      <c r="D27" s="24">
        <v>0</v>
      </c>
      <c r="E27" s="20">
        <v>37</v>
      </c>
      <c r="F27" s="20">
        <f t="shared" si="2"/>
        <v>0</v>
      </c>
      <c r="G27" s="18"/>
    </row>
    <row r="28" spans="1:7" s="21" customFormat="1" ht="164.25" customHeight="1" x14ac:dyDescent="0.2">
      <c r="A28" s="18" t="s">
        <v>169</v>
      </c>
      <c r="B28" s="19"/>
      <c r="C28" s="18" t="s">
        <v>145</v>
      </c>
      <c r="D28" s="24">
        <v>0</v>
      </c>
      <c r="E28" s="20">
        <v>37</v>
      </c>
      <c r="F28" s="20">
        <f t="shared" si="2"/>
        <v>0</v>
      </c>
      <c r="G28" s="18"/>
    </row>
    <row r="29" spans="1:7" s="21" customFormat="1" ht="184.5" customHeight="1" x14ac:dyDescent="0.2">
      <c r="A29" s="18" t="s">
        <v>170</v>
      </c>
      <c r="B29" s="19"/>
      <c r="C29" s="18" t="s">
        <v>145</v>
      </c>
      <c r="D29" s="24">
        <v>0</v>
      </c>
      <c r="E29" s="20">
        <v>37</v>
      </c>
      <c r="F29" s="20">
        <f t="shared" si="2"/>
        <v>0</v>
      </c>
      <c r="G29" s="18"/>
    </row>
    <row r="30" spans="1:7" s="21" customFormat="1" ht="184.5" customHeight="1" x14ac:dyDescent="0.2">
      <c r="A30" s="18" t="s">
        <v>171</v>
      </c>
      <c r="B30" s="19"/>
      <c r="C30" s="18" t="s">
        <v>145</v>
      </c>
      <c r="D30" s="24">
        <v>0</v>
      </c>
      <c r="E30" s="20">
        <v>37</v>
      </c>
      <c r="F30" s="20">
        <f t="shared" si="2"/>
        <v>0</v>
      </c>
      <c r="G30" s="18"/>
    </row>
    <row r="31" spans="1:7" s="21" customFormat="1" ht="184.5" customHeight="1" x14ac:dyDescent="0.2">
      <c r="A31" s="18" t="s">
        <v>172</v>
      </c>
      <c r="B31" s="19"/>
      <c r="C31" s="18" t="s">
        <v>145</v>
      </c>
      <c r="D31" s="24">
        <v>0</v>
      </c>
      <c r="E31" s="20">
        <v>37</v>
      </c>
      <c r="F31" s="20">
        <f t="shared" si="2"/>
        <v>0</v>
      </c>
      <c r="G31" s="18"/>
    </row>
    <row r="32" spans="1:7" s="21" customFormat="1" ht="184.5" customHeight="1" x14ac:dyDescent="0.2">
      <c r="A32" s="18" t="s">
        <v>173</v>
      </c>
      <c r="B32" s="19"/>
      <c r="C32" s="18" t="s">
        <v>145</v>
      </c>
      <c r="D32" s="24">
        <v>0</v>
      </c>
      <c r="E32" s="20">
        <v>37</v>
      </c>
      <c r="F32" s="20">
        <f t="shared" si="2"/>
        <v>0</v>
      </c>
      <c r="G32" s="18"/>
    </row>
    <row r="33" spans="1:7" s="21" customFormat="1" ht="184.5" customHeight="1" x14ac:dyDescent="0.2">
      <c r="A33" s="18" t="s">
        <v>174</v>
      </c>
      <c r="B33" s="19"/>
      <c r="C33" s="18" t="s">
        <v>145</v>
      </c>
      <c r="D33" s="24">
        <v>0</v>
      </c>
      <c r="E33" s="20">
        <v>37</v>
      </c>
      <c r="F33" s="20">
        <f t="shared" si="2"/>
        <v>0</v>
      </c>
      <c r="G33" s="18"/>
    </row>
    <row r="34" spans="1:7" s="21" customFormat="1" ht="184.5" customHeight="1" x14ac:dyDescent="0.2">
      <c r="A34" s="18" t="s">
        <v>175</v>
      </c>
      <c r="B34" s="19"/>
      <c r="C34" s="18" t="s">
        <v>145</v>
      </c>
      <c r="D34" s="24">
        <v>0</v>
      </c>
      <c r="E34" s="20">
        <v>37</v>
      </c>
      <c r="F34" s="20">
        <f t="shared" si="2"/>
        <v>0</v>
      </c>
      <c r="G34" s="18"/>
    </row>
    <row r="35" spans="1:7" s="21" customFormat="1" ht="184.5" customHeight="1" x14ac:dyDescent="0.2">
      <c r="A35" s="18" t="s">
        <v>176</v>
      </c>
      <c r="B35" s="19"/>
      <c r="C35" s="18" t="s">
        <v>145</v>
      </c>
      <c r="D35" s="24">
        <v>0</v>
      </c>
      <c r="E35" s="20">
        <v>37</v>
      </c>
      <c r="F35" s="20">
        <f t="shared" si="2"/>
        <v>0</v>
      </c>
      <c r="G35" s="18"/>
    </row>
    <row r="36" spans="1:7" s="21" customFormat="1" ht="184.5" customHeight="1" x14ac:dyDescent="0.2">
      <c r="A36" s="18" t="s">
        <v>177</v>
      </c>
      <c r="B36" s="19"/>
      <c r="C36" s="18" t="s">
        <v>145</v>
      </c>
      <c r="D36" s="24">
        <v>0</v>
      </c>
      <c r="E36" s="20">
        <v>37</v>
      </c>
      <c r="F36" s="20">
        <f>D36*E36</f>
        <v>0</v>
      </c>
      <c r="G36" s="18"/>
    </row>
    <row r="37" spans="1:7" s="21" customFormat="1" ht="184.5" customHeight="1" x14ac:dyDescent="0.2">
      <c r="A37" s="18" t="s">
        <v>178</v>
      </c>
      <c r="B37" s="19"/>
      <c r="C37" s="18" t="s">
        <v>145</v>
      </c>
      <c r="D37" s="24">
        <v>0</v>
      </c>
      <c r="E37" s="20">
        <v>37</v>
      </c>
      <c r="F37" s="20">
        <f>D37*E37</f>
        <v>0</v>
      </c>
      <c r="G37" s="18"/>
    </row>
    <row r="38" spans="1:7" s="21" customFormat="1" ht="184.5" customHeight="1" x14ac:dyDescent="0.2">
      <c r="A38" s="18" t="s">
        <v>179</v>
      </c>
      <c r="B38" s="19"/>
      <c r="C38" s="18" t="s">
        <v>145</v>
      </c>
      <c r="D38" s="24">
        <v>0</v>
      </c>
      <c r="E38" s="20">
        <v>37</v>
      </c>
      <c r="F38" s="20">
        <f>D38*E38</f>
        <v>0</v>
      </c>
      <c r="G38" s="18"/>
    </row>
    <row r="39" spans="1:7" ht="57" customHeight="1" x14ac:dyDescent="0.2">
      <c r="A39" s="46" t="s">
        <v>143</v>
      </c>
      <c r="B39" s="46"/>
      <c r="C39" s="46"/>
      <c r="D39" s="46"/>
      <c r="E39" s="46"/>
      <c r="F39" s="48">
        <f>SUM(F6:F38)</f>
        <v>0</v>
      </c>
      <c r="G39" s="48"/>
    </row>
    <row r="42" spans="1:7" x14ac:dyDescent="0.2">
      <c r="G42" s="12"/>
    </row>
    <row r="43" spans="1:7" x14ac:dyDescent="0.2">
      <c r="G43" s="12"/>
    </row>
    <row r="44" spans="1:7" x14ac:dyDescent="0.2">
      <c r="G44" s="12"/>
    </row>
    <row r="45" spans="1:7" x14ac:dyDescent="0.2">
      <c r="G45" s="12"/>
    </row>
    <row r="46" spans="1:7" x14ac:dyDescent="0.2">
      <c r="G46" s="12"/>
    </row>
  </sheetData>
  <mergeCells count="8">
    <mergeCell ref="E1:G1"/>
    <mergeCell ref="E2:G2"/>
    <mergeCell ref="A1:D1"/>
    <mergeCell ref="A2:D2"/>
    <mergeCell ref="A39:E39"/>
    <mergeCell ref="A3:G3"/>
    <mergeCell ref="F39:G39"/>
    <mergeCell ref="A4:G4"/>
  </mergeCells>
  <phoneticPr fontId="4" type="noConversion"/>
  <pageMargins left="0.57999999999999996" right="0.16" top="0.2" bottom="0.2" header="0.17" footer="0.17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Предварительная</vt:lpstr>
      <vt:lpstr>Основная</vt:lpstr>
      <vt:lpstr>С монсардой</vt:lpstr>
      <vt:lpstr>зеркальный Анапа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2012-03-27T06:37:40Z</cp:lastPrinted>
  <dcterms:created xsi:type="dcterms:W3CDTF">2010-06-21T07:44:36Z</dcterms:created>
  <dcterms:modified xsi:type="dcterms:W3CDTF">2015-03-17T05:35:21Z</dcterms:modified>
</cp:coreProperties>
</file>